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15" windowWidth="17910" windowHeight="10665" activeTab="0"/>
  </bookViews>
  <sheets>
    <sheet name="_outputfile" sheetId="1" r:id="rId1"/>
  </sheets>
  <definedNames/>
  <calcPr fullCalcOnLoad="1"/>
</workbook>
</file>

<file path=xl/sharedStrings.xml><?xml version="1.0" encoding="utf-8"?>
<sst xmlns="http://schemas.openxmlformats.org/spreadsheetml/2006/main" count="469" uniqueCount="468">
  <si>
    <t>//</t>
  </si>
  <si>
    <t>Datafile</t>
  </si>
  <si>
    <t>written by</t>
  </si>
  <si>
    <t>Mathcad</t>
  </si>
  <si>
    <t>.M</t>
  </si>
  <si>
    <t>ATRIX 0 0</t>
  </si>
  <si>
    <t>209 7</t>
  </si>
  <si>
    <t>"</t>
  </si>
  <si>
    <t>BPM   "</t>
  </si>
  <si>
    <t>"  A2.5v "</t>
  </si>
  <si>
    <t>"  B2.5v  " "</t>
  </si>
  <si>
    <t>A53v  " "</t>
  </si>
  <si>
    <t>B53v</t>
  </si>
  <si>
    <t>" " Adeg</t>
  </si>
  <si>
    <t>" "  Bdeg "</t>
  </si>
  <si>
    <t>2.5B/A db</t>
  </si>
  <si>
    <t>53B/A db</t>
  </si>
  <si>
    <t>Bph-Aph</t>
  </si>
  <si>
    <t>average 2.5 db</t>
  </si>
  <si>
    <t>average 53 db</t>
  </si>
  <si>
    <t>average phase</t>
  </si>
  <si>
    <t>lengthBPM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</si>
  <si>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</si>
  <si>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</si>
  <si>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</si>
  <si>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</si>
  <si>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</si>
  <si>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</si>
  <si>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</si>
  <si>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</si>
  <si>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</si>
  <si>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</si>
  <si>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</si>
  <si>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</si>
  <si>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</si>
  <si>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</si>
  <si>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</si>
  <si>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</si>
  <si>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</si>
  <si>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</si>
  <si>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</si>
  <si>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</si>
  <si>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</si>
  <si>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</si>
  <si>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</si>
  <si>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</si>
  <si>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</si>
  <si>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</si>
  <si>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</si>
  <si>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</si>
  <si>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</si>
  <si>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</si>
  <si>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</si>
  <si>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</si>
  <si>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</si>
  <si>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</si>
  <si>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</si>
  <si>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</si>
  <si>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</si>
  <si>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</si>
  <si>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</si>
  <si>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</si>
  <si>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</si>
  <si>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</si>
  <si>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</si>
  <si>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</si>
  <si>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</si>
  <si>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</si>
  <si>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</si>
  <si>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</si>
  <si>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</si>
  <si>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</si>
  <si>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</si>
  <si>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</si>
  <si>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</si>
  <si>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</si>
  <si>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</si>
  <si>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</si>
  <si>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</si>
  <si>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</si>
  <si>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</si>
  <si>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</si>
  <si>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</si>
  <si>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</si>
  <si>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</si>
  <si>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</si>
  <si>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</si>
  <si>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</si>
  <si>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</si>
  <si>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</si>
  <si>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</si>
  <si>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</si>
  <si>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</si>
  <si>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</si>
  <si>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</si>
  <si>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</si>
  <si>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</si>
  <si>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</si>
  <si>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</si>
  <si>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</si>
  <si>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</si>
  <si>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</si>
  <si>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</si>
  <si>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</si>
  <si>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</si>
  <si>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</si>
  <si>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</si>
  <si>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</si>
  <si>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</si>
  <si>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</si>
  <si>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</si>
  <si>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</si>
  <si>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</si>
  <si>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</si>
  <si>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</si>
  <si>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</si>
  <si>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</si>
  <si>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</si>
  <si>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</si>
  <si>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</si>
  <si>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</si>
  <si>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</si>
  <si>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</si>
  <si>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</si>
  <si>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</si>
  <si>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</si>
  <si>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</si>
  <si>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</si>
  <si>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</si>
  <si>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</si>
  <si>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</si>
  <si>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</si>
  <si>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</si>
  <si>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</si>
  <si>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</si>
  <si>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</si>
  <si>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</si>
  <si>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</si>
  <si>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</si>
  <si>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</si>
  <si>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</si>
  <si>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</si>
  <si>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</si>
  <si>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</si>
  <si>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</si>
  <si>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</si>
  <si>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</si>
  <si>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</si>
  <si>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</si>
  <si>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</si>
  <si>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</si>
  <si>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</si>
  <si>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</si>
  <si>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</si>
  <si>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</si>
  <si>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</si>
  <si>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</si>
  <si>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</si>
  <si>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</si>
  <si>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</si>
  <si>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</si>
  <si>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</si>
  <si>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</si>
  <si>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</si>
  <si>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</si>
  <si>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</si>
  <si>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</si>
  <si>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</si>
  <si>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</si>
  <si>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</si>
  <si>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</si>
  <si>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</si>
  <si>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</si>
  <si>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</si>
  <si>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</si>
  <si>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</si>
  <si>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</si>
  <si>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</si>
  <si>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</si>
  <si>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</si>
  <si>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</si>
  <si>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</si>
  <si>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</si>
  <si>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</si>
  <si>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</si>
  <si>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</si>
  <si>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</si>
  <si>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</si>
  <si>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</si>
  <si>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</si>
  <si>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</si>
  <si>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</si>
  <si>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</si>
  <si>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</si>
  <si>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</si>
  <si>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</si>
  <si>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</si>
  <si>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</si>
  <si>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</si>
  <si>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</si>
  <si>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</si>
  <si>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</si>
  <si>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</si>
  <si>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</si>
  <si>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</si>
  <si>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</si>
  <si>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</si>
  <si>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</si>
  <si>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</si>
  <si>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</si>
  <si>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</si>
  <si>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</si>
  <si>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</si>
  <si>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</si>
  <si>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</si>
  <si>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</si>
  <si>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</si>
  <si>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</si>
  <si>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</si>
  <si>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</si>
  <si>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</si>
  <si>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</si>
  <si>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</si>
  <si>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</si>
  <si>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</si>
  <si>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</si>
  <si>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</si>
  <si>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</si>
  <si>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</si>
  <si>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</si>
  <si>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 xml:space="preserve"> TDR cable length</t>
  </si>
  <si>
    <t>abs 53 db</t>
  </si>
  <si>
    <t>abs 2.5 db</t>
  </si>
  <si>
    <t>fractional diff</t>
  </si>
  <si>
    <t>BPM Name</t>
  </si>
  <si>
    <t>A (mVp-p)</t>
  </si>
  <si>
    <t>B (mVp-p)</t>
  </si>
  <si>
    <t>Phase Diff</t>
  </si>
  <si>
    <t>20log(B/A)/SF</t>
  </si>
  <si>
    <t>ELEC OFF</t>
  </si>
  <si>
    <t>HP100</t>
  </si>
  <si>
    <t>VP101</t>
  </si>
  <si>
    <t>HP102</t>
  </si>
  <si>
    <t>VP103</t>
  </si>
  <si>
    <t>HP104</t>
  </si>
  <si>
    <t>VP105</t>
  </si>
  <si>
    <t>HP106</t>
  </si>
  <si>
    <t>VP107</t>
  </si>
  <si>
    <t>HP108</t>
  </si>
  <si>
    <t>VP109</t>
  </si>
  <si>
    <t>HP110</t>
  </si>
  <si>
    <t>VP111</t>
  </si>
  <si>
    <t>HP112</t>
  </si>
  <si>
    <t>VP113</t>
  </si>
  <si>
    <t>HP114</t>
  </si>
  <si>
    <t>VP115</t>
  </si>
  <si>
    <t>HP116</t>
  </si>
  <si>
    <t>VP117</t>
  </si>
  <si>
    <t>HP118</t>
  </si>
  <si>
    <t>VP119</t>
  </si>
  <si>
    <t>HP120</t>
  </si>
  <si>
    <t>VP121</t>
  </si>
  <si>
    <t>HP122</t>
  </si>
  <si>
    <t>VP123</t>
  </si>
  <si>
    <t>HP124</t>
  </si>
  <si>
    <t>VP125</t>
  </si>
  <si>
    <t>HP126</t>
  </si>
  <si>
    <t>VP127</t>
  </si>
  <si>
    <t>HP128</t>
  </si>
  <si>
    <t>VP129</t>
  </si>
  <si>
    <t>HP130</t>
  </si>
  <si>
    <t>VP201</t>
  </si>
  <si>
    <t>HP202</t>
  </si>
  <si>
    <t>VP203</t>
  </si>
  <si>
    <t>HP204</t>
  </si>
  <si>
    <t>VP205</t>
  </si>
  <si>
    <t>HP206</t>
  </si>
  <si>
    <t>VP207</t>
  </si>
  <si>
    <t>HP208</t>
  </si>
  <si>
    <t>VP209</t>
  </si>
  <si>
    <t>HP210</t>
  </si>
  <si>
    <t>VP211</t>
  </si>
  <si>
    <t>HP212</t>
  </si>
  <si>
    <t>VP213</t>
  </si>
  <si>
    <t>HP214</t>
  </si>
  <si>
    <t>VP215</t>
  </si>
  <si>
    <t>HP216</t>
  </si>
  <si>
    <t>VP217</t>
  </si>
  <si>
    <t>HP218</t>
  </si>
  <si>
    <t>VP219</t>
  </si>
  <si>
    <t>HP220</t>
  </si>
  <si>
    <t>VP221</t>
  </si>
  <si>
    <t>HP222</t>
  </si>
  <si>
    <t>VP223</t>
  </si>
  <si>
    <t>HP224</t>
  </si>
  <si>
    <t>VP225</t>
  </si>
  <si>
    <t>HP226</t>
  </si>
  <si>
    <t>VP227</t>
  </si>
  <si>
    <t>HP228</t>
  </si>
  <si>
    <t>VP229</t>
  </si>
  <si>
    <t>HP230</t>
  </si>
  <si>
    <t>VP231</t>
  </si>
  <si>
    <t>HP232</t>
  </si>
  <si>
    <t>VP301</t>
  </si>
  <si>
    <t>HP302</t>
  </si>
  <si>
    <t>VP303</t>
  </si>
  <si>
    <t>HP304</t>
  </si>
  <si>
    <t>VP305</t>
  </si>
  <si>
    <t>HP306</t>
  </si>
  <si>
    <t>VP307</t>
  </si>
  <si>
    <t>HP308</t>
  </si>
  <si>
    <t>VP309</t>
  </si>
  <si>
    <t>HP310</t>
  </si>
  <si>
    <t>VP311</t>
  </si>
  <si>
    <t>HP312</t>
  </si>
  <si>
    <t>VP313</t>
  </si>
  <si>
    <t>HP314</t>
  </si>
  <si>
    <t>VP315</t>
  </si>
  <si>
    <t>HP316</t>
  </si>
  <si>
    <t>VP317</t>
  </si>
  <si>
    <t>HP318</t>
  </si>
  <si>
    <t>VP319</t>
  </si>
  <si>
    <t>HP320</t>
  </si>
  <si>
    <t>VP321</t>
  </si>
  <si>
    <t>HP322</t>
  </si>
  <si>
    <t>VP323</t>
  </si>
  <si>
    <t>HP324</t>
  </si>
  <si>
    <t>VP325</t>
  </si>
  <si>
    <t>HP326</t>
  </si>
  <si>
    <t>VP327</t>
  </si>
  <si>
    <t>HP328</t>
  </si>
  <si>
    <t>VP329</t>
  </si>
  <si>
    <t>HP330</t>
  </si>
  <si>
    <t>VP331</t>
  </si>
  <si>
    <t>HP332</t>
  </si>
  <si>
    <t>VP333</t>
  </si>
  <si>
    <t>HP334</t>
  </si>
  <si>
    <t>VP335</t>
  </si>
  <si>
    <t>HP336</t>
  </si>
  <si>
    <t>VP337</t>
  </si>
  <si>
    <t>HP338</t>
  </si>
  <si>
    <t>VP339</t>
  </si>
  <si>
    <t>HP340</t>
  </si>
  <si>
    <t>VP341</t>
  </si>
  <si>
    <t>HP400</t>
  </si>
  <si>
    <t>VP401</t>
  </si>
  <si>
    <t>HP402</t>
  </si>
  <si>
    <t>VP403</t>
  </si>
  <si>
    <t>HP404</t>
  </si>
  <si>
    <t>VP405</t>
  </si>
  <si>
    <t>HP406</t>
  </si>
  <si>
    <t>VP407</t>
  </si>
  <si>
    <t>HP408</t>
  </si>
  <si>
    <t>VP409</t>
  </si>
  <si>
    <t>HP410</t>
  </si>
  <si>
    <t>VP411</t>
  </si>
  <si>
    <t>HP412</t>
  </si>
  <si>
    <t>VP413</t>
  </si>
  <si>
    <t>HP414</t>
  </si>
  <si>
    <t>VP415</t>
  </si>
  <si>
    <t>HP416</t>
  </si>
  <si>
    <t>VP417</t>
  </si>
  <si>
    <t>HP418</t>
  </si>
  <si>
    <t>VP419</t>
  </si>
  <si>
    <t>HP420</t>
  </si>
  <si>
    <t>VP421</t>
  </si>
  <si>
    <t>HP422</t>
  </si>
  <si>
    <t>VP423</t>
  </si>
  <si>
    <t>HP424</t>
  </si>
  <si>
    <t>VP425</t>
  </si>
  <si>
    <t>HP426</t>
  </si>
  <si>
    <t>VP427</t>
  </si>
  <si>
    <t>HP428</t>
  </si>
  <si>
    <t>VP429</t>
  </si>
  <si>
    <t>HP430</t>
  </si>
  <si>
    <t>VP501</t>
  </si>
  <si>
    <t>HP502</t>
  </si>
  <si>
    <t>VP503</t>
  </si>
  <si>
    <t>HP504</t>
  </si>
  <si>
    <t>VP505</t>
  </si>
  <si>
    <t>HP506</t>
  </si>
  <si>
    <t>VP507</t>
  </si>
  <si>
    <t>HP508</t>
  </si>
  <si>
    <t>VP509</t>
  </si>
  <si>
    <t>HP510</t>
  </si>
  <si>
    <t>VP511</t>
  </si>
  <si>
    <t>HP512</t>
  </si>
  <si>
    <t>VP513</t>
  </si>
  <si>
    <t>HP514</t>
  </si>
  <si>
    <t>VP515</t>
  </si>
  <si>
    <t>HP516</t>
  </si>
  <si>
    <t>VP517</t>
  </si>
  <si>
    <t>HP518</t>
  </si>
  <si>
    <t>VP519</t>
  </si>
  <si>
    <t>HP520</t>
  </si>
  <si>
    <t>VP521</t>
  </si>
  <si>
    <t>HP522</t>
  </si>
  <si>
    <t>VP523</t>
  </si>
  <si>
    <t>HP524</t>
  </si>
  <si>
    <t>VP525</t>
  </si>
  <si>
    <t>HP526</t>
  </si>
  <si>
    <t>VP527</t>
  </si>
  <si>
    <t>HP528</t>
  </si>
  <si>
    <t>VP529</t>
  </si>
  <si>
    <t>VP607</t>
  </si>
  <si>
    <t>HP608</t>
  </si>
  <si>
    <t>VP609</t>
  </si>
  <si>
    <t>HP610</t>
  </si>
  <si>
    <t>VP611</t>
  </si>
  <si>
    <t>HP612</t>
  </si>
  <si>
    <t>VP613</t>
  </si>
  <si>
    <t>HP614</t>
  </si>
  <si>
    <t>VP615</t>
  </si>
  <si>
    <t>HP616</t>
  </si>
  <si>
    <t>VP617</t>
  </si>
  <si>
    <t>HP618</t>
  </si>
  <si>
    <t>VP619</t>
  </si>
  <si>
    <t>HP620</t>
  </si>
  <si>
    <t>VP621</t>
  </si>
  <si>
    <t>HP622</t>
  </si>
  <si>
    <t>VP623</t>
  </si>
  <si>
    <t>HP624</t>
  </si>
  <si>
    <t>VP625</t>
  </si>
  <si>
    <t>HP626</t>
  </si>
  <si>
    <t>VP627</t>
  </si>
  <si>
    <t>HP628</t>
  </si>
  <si>
    <t>VP629</t>
  </si>
  <si>
    <t>HP630</t>
  </si>
  <si>
    <t>VP631</t>
  </si>
  <si>
    <t>HP632</t>
  </si>
  <si>
    <t>VP633</t>
  </si>
  <si>
    <t>HP634</t>
  </si>
  <si>
    <t>VP635</t>
  </si>
  <si>
    <t>HP636</t>
  </si>
  <si>
    <t>VP637</t>
  </si>
  <si>
    <t>HP638</t>
  </si>
  <si>
    <t>VP639</t>
  </si>
  <si>
    <t>HP640</t>
  </si>
  <si>
    <t>VP641</t>
  </si>
  <si>
    <t>rights(s)</t>
  </si>
  <si>
    <t>Marv's Manual Numbers</t>
  </si>
  <si>
    <t>Adiff/A</t>
  </si>
  <si>
    <t>Bdiff/B</t>
  </si>
  <si>
    <t>Phdiff_diff</t>
  </si>
  <si>
    <t>53Mhz Fit Minus Marv's Manual</t>
  </si>
  <si>
    <t>averge 2.5 V</t>
  </si>
  <si>
    <t>average 53 V</t>
  </si>
  <si>
    <t>2.5B/A db offset</t>
  </si>
  <si>
    <t>53B/A db offset</t>
  </si>
  <si>
    <t>HP530</t>
  </si>
  <si>
    <t>VP531</t>
  </si>
  <si>
    <t>HP532</t>
  </si>
  <si>
    <t>VP601</t>
  </si>
  <si>
    <t>HP602</t>
  </si>
  <si>
    <t>VP603</t>
  </si>
  <si>
    <t>HP604</t>
  </si>
  <si>
    <t>VP605</t>
  </si>
  <si>
    <t>HP606</t>
  </si>
  <si>
    <t>2.5Adeg</t>
  </si>
  <si>
    <t>2.5Bdeg</t>
  </si>
  <si>
    <t>2.5Bph-Aph</t>
  </si>
  <si>
    <t>vertical scaling mm/db</t>
  </si>
  <si>
    <t>horizontal scaling mm/db</t>
  </si>
  <si>
    <t>fit offset mm</t>
  </si>
  <si>
    <t>53 MHz</t>
  </si>
  <si>
    <t>53fit-ELEC OFF</t>
  </si>
  <si>
    <t>20log(B/A)</t>
  </si>
  <si>
    <t>zerobiased B/A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</si>
</sst>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.00"/>
    <numFmt numFmtId="166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Differential Transmission of Cable Pairs at 53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_outputfile!$J$5</c:f>
              <c:strCache>
                <c:ptCount val="1"/>
                <c:pt idx="0">
                  <c:v>53B/A 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_outputfile!$J$6:$J$213</c:f>
              <c:numCache/>
            </c:numRef>
          </c:yVal>
          <c:smooth val="0"/>
        </c:ser>
        <c:axId val="36338851"/>
        <c:axId val="58614204"/>
      </c:scatterChart>
      <c:val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14204"/>
        <c:crossesAt val="-9"/>
        <c:crossBetween val="midCat"/>
        <c:dispUnits/>
      </c:valAx>
      <c:valAx>
        <c:axId val="58614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Differential Transmission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Received 2.5 MHz Signal Amplitude
(average of A and B) vs. Cable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_outputfile!$R$5</c:f>
              <c:strCache>
                <c:ptCount val="1"/>
                <c:pt idx="0">
                  <c:v>averge 2.5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_outputfile!$U$6:$U$213</c:f>
              <c:numCache/>
            </c:numRef>
          </c:xVal>
          <c:yVal>
            <c:numRef>
              <c:f>_outputfile!$R$6:$R$213</c:f>
              <c:numCache/>
            </c:numRef>
          </c:yVal>
          <c:smooth val="0"/>
        </c:ser>
        <c:axId val="64687085"/>
        <c:axId val="45312854"/>
      </c:scatterChart>
      <c:valAx>
        <c:axId val="6468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Length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2854"/>
        <c:crossesAt val="-10"/>
        <c:crossBetween val="midCat"/>
        <c:dispUnits/>
      </c:valAx>
      <c:valAx>
        <c:axId val="4531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Received Signal Amplitude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7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Received 53 MHz Signal Amplitude
(average of A and B) vs. Cable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_outputfile!$S$5</c:f>
              <c:strCache>
                <c:ptCount val="1"/>
                <c:pt idx="0">
                  <c:v>average 53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_outputfile!$U$6:$U$213</c:f>
              <c:numCache/>
            </c:numRef>
          </c:xVal>
          <c:yVal>
            <c:numRef>
              <c:f>_outputfile!$S$6:$S$213</c:f>
              <c:numCache/>
            </c:numRef>
          </c:yVal>
          <c:smooth val="0"/>
        </c:ser>
        <c:axId val="5162503"/>
        <c:axId val="46462528"/>
      </c:scatterChart>
      <c:valAx>
        <c:axId val="5162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Length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2528"/>
        <c:crossesAt val="-10"/>
        <c:crossBetween val="midCat"/>
        <c:dispUnits/>
      </c:valAx>
      <c:valAx>
        <c:axId val="4646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Received Signal Amplitude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25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Differential Transmission of Cable Pairs at 2.5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_outputfile!$I$5</c:f>
              <c:strCache>
                <c:ptCount val="1"/>
                <c:pt idx="0">
                  <c:v>2.5B/A 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_outputfile!$I$6:$I$213</c:f>
              <c:numCache/>
            </c:numRef>
          </c:yVal>
          <c:smooth val="0"/>
        </c:ser>
        <c:axId val="15509569"/>
        <c:axId val="5368394"/>
      </c:scatterChart>
      <c:valAx>
        <c:axId val="1550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8394"/>
        <c:crossesAt val="-9"/>
        <c:crossBetween val="midCat"/>
        <c:dispUnits/>
      </c:valAx>
      <c:valAx>
        <c:axId val="536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Differential Transmission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9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of Cable Pair Differential Transmission at              2.5 MHz and 53 MHz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_outputfile!$O$5</c:f>
              <c:strCache>
                <c:ptCount val="1"/>
                <c:pt idx="0">
                  <c:v>2.5B/A db offset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_outputfile!$P$6:$P$213</c:f>
              <c:numCache/>
            </c:numRef>
          </c:xVal>
          <c:yVal>
            <c:numRef>
              <c:f>_outputfile!$O$6:$O$213</c:f>
              <c:numCache/>
            </c:numRef>
          </c:yVal>
          <c:smooth val="0"/>
        </c:ser>
        <c:axId val="48315547"/>
        <c:axId val="32186740"/>
      </c:scatterChart>
      <c:val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53 MHz 20log(B/A) (db) Zero Biased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86740"/>
        <c:crossesAt val="-9"/>
        <c:crossBetween val="midCat"/>
        <c:dispUnits/>
      </c:valAx>
      <c:valAx>
        <c:axId val="32186740"/>
        <c:scaling>
          <c:orientation val="minMax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2.5 MHz 20log(B/A) (db)
Zero Biased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15547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 MHz Differential Phase vs. Cable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_outputfile!$N$5</c:f>
              <c:strCache>
                <c:ptCount val="1"/>
                <c:pt idx="0">
                  <c:v>2.5Bph-Aph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_outputfile!$U$6:$U$213</c:f>
              <c:numCache/>
            </c:numRef>
          </c:xVal>
          <c:yVal>
            <c:numRef>
              <c:f>_outputfile!$N$6:$N$213</c:f>
              <c:numCache/>
            </c:numRef>
          </c:yVal>
          <c:smooth val="0"/>
        </c:ser>
        <c:axId val="21245205"/>
        <c:axId val="56989118"/>
      </c:scatterChart>
      <c:val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9118"/>
        <c:crossesAt val="-99"/>
        <c:crossBetween val="midCat"/>
        <c:dispUnits/>
      </c:valAx>
      <c:valAx>
        <c:axId val="5698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452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 MHz Differential Phase vs. Cable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_outputfile!$K$5</c:f>
              <c:strCache>
                <c:ptCount val="1"/>
                <c:pt idx="0">
                  <c:v>Bph-Aph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_outputfile!$U$6:$U$213</c:f>
              <c:numCache/>
            </c:numRef>
          </c:xVal>
          <c:yVal>
            <c:numRef>
              <c:f>_outputfile!$K$6:$K$213</c:f>
              <c:numCache/>
            </c:numRef>
          </c:yVal>
          <c:smooth val="0"/>
        </c:ser>
        <c:axId val="43140015"/>
        <c:axId val="52715816"/>
      </c:scatterChart>
      <c:valAx>
        <c:axId val="4314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5816"/>
        <c:crossesAt val="-99"/>
        <c:crossBetween val="midCat"/>
        <c:dispUnits/>
      </c:valAx>
      <c:valAx>
        <c:axId val="5271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0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 MHz Differential Phase vs. 2.5 MHz Differential Phase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_outputfile!$K$5</c:f>
              <c:strCache>
                <c:ptCount val="1"/>
                <c:pt idx="0">
                  <c:v>Bph-Aph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_outputfile!$N$6:$N$213</c:f>
              <c:numCache/>
            </c:numRef>
          </c:xVal>
          <c:yVal>
            <c:numRef>
              <c:f>_outputfile!$K$6:$K$213</c:f>
              <c:numCache/>
            </c:numRef>
          </c:yVal>
          <c:smooth val="0"/>
        </c:ser>
        <c:axId val="4680297"/>
        <c:axId val="42122674"/>
      </c:scatterChart>
      <c:val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2.5 MHz 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22674"/>
        <c:crossesAt val="-99"/>
        <c:crossBetween val="midCat"/>
        <c:dispUnits/>
      </c:valAx>
      <c:valAx>
        <c:axId val="421226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53 MHz 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0297"/>
        <c:crossesAt val="-9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between Fitted Differences (zero-biased and scaled to mm) and Classical Offsets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_outputfile!$AK$5</c:f>
              <c:strCache>
                <c:ptCount val="1"/>
                <c:pt idx="0">
                  <c:v>fit offset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_outputfile!$AG$6:$AG$213</c:f>
              <c:numCache/>
            </c:numRef>
          </c:xVal>
          <c:yVal>
            <c:numRef>
              <c:f>_outputfile!$AK$6:$AK$213</c:f>
              <c:numCache/>
            </c:numRef>
          </c:yVal>
          <c:smooth val="0"/>
        </c:ser>
        <c:axId val="43559747"/>
        <c:axId val="56493404"/>
      </c:scatterChart>
      <c:valAx>
        <c:axId val="43559747"/>
        <c:scaling>
          <c:orientation val="minMax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Classical Electrical 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3404"/>
        <c:crosses val="autoZero"/>
        <c:crossBetween val="midCat"/>
        <c:dispUnits/>
      </c:valAx>
      <c:valAx>
        <c:axId val="56493404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Offset Due to Fitted Cable Differences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9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Fitted Differences (scaled to mm) and Classical Offsets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_outputfile!$AK$5</c:f>
              <c:strCache>
                <c:ptCount val="1"/>
                <c:pt idx="0">
                  <c:v>fit offset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_outputfile!$B$6:$B$213</c:f>
              <c:numCache/>
            </c:numRef>
          </c:cat>
          <c:val>
            <c:numRef>
              <c:f>_outputfile!$AK$6:$AK$213</c:f>
              <c:numCache/>
            </c:numRef>
          </c:val>
        </c:ser>
        <c:ser>
          <c:idx val="1"/>
          <c:order val="1"/>
          <c:tx>
            <c:strRef>
              <c:f>_outputfile!$AG$5</c:f>
              <c:strCache>
                <c:ptCount val="1"/>
                <c:pt idx="0">
                  <c:v>ELEC OFF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_outputfile!$B$6:$B$213</c:f>
              <c:numCache/>
            </c:numRef>
          </c:cat>
          <c:val>
            <c:numRef>
              <c:f>_outputfile!$AG$6:$AG$213</c:f>
              <c:numCache/>
            </c:numRef>
          </c:val>
        </c:ser>
        <c:axId val="38678589"/>
        <c:axId val="12562982"/>
      </c:barChart>
      <c:catAx>
        <c:axId val="3867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2982"/>
        <c:crosses val="autoZero"/>
        <c:auto val="1"/>
        <c:lblOffset val="100"/>
        <c:noMultiLvlLbl val="0"/>
      </c:catAx>
      <c:valAx>
        <c:axId val="12562982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Between Fitted Offsets (zero-biased and scaled to mm) and Classical Offsets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_outputfile!$AL$5</c:f>
              <c:strCache>
                <c:ptCount val="1"/>
                <c:pt idx="0">
                  <c:v>53fit-ELEC 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_outputfile!$AL$6:$AL$213</c:f>
              <c:numCache/>
            </c:numRef>
          </c:yVal>
          <c:smooth val="0"/>
        </c:ser>
        <c:axId val="45957975"/>
        <c:axId val="10968592"/>
      </c:scatterChart>
      <c:valAx>
        <c:axId val="4595797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68592"/>
        <c:crossesAt val="-99"/>
        <c:crossBetween val="midCat"/>
        <c:dispUnits/>
        <c:majorUnit val="100"/>
      </c:valAx>
      <c:valAx>
        <c:axId val="10968592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Fitted Offset from Cables Minus Classical Electrical 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7975"/>
        <c:crossesAt val="-9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Differential Transmission Phase for Cable Pairs at 53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_outputfile!$K$5</c:f>
              <c:strCache>
                <c:ptCount val="1"/>
                <c:pt idx="0">
                  <c:v>Bph-Aph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_outputfile!$K$6:$K$213</c:f>
              <c:numCache/>
            </c:numRef>
          </c:yVal>
          <c:smooth val="0"/>
        </c:ser>
        <c:axId val="57765789"/>
        <c:axId val="50130054"/>
      </c:scatterChart>
      <c:val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30054"/>
        <c:crossesAt val="-99"/>
        <c:crossBetween val="midCat"/>
        <c:dispUnits/>
      </c:valAx>
      <c:valAx>
        <c:axId val="50130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Differential 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65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Offsets Obtained From Fitted Cable Data 
(zero-biased and scaled to mm)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_outputfile!$AK$5</c:f>
              <c:strCache>
                <c:ptCount val="1"/>
                <c:pt idx="0">
                  <c:v>fit offset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_outputfile!$AK$6:$AK$213</c:f>
              <c:numCache/>
            </c:numRef>
          </c:yVal>
          <c:smooth val="0"/>
        </c:ser>
        <c:axId val="31608465"/>
        <c:axId val="16040730"/>
      </c:scatterChart>
      <c:valAx>
        <c:axId val="3160846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40730"/>
        <c:crossesAt val="-99"/>
        <c:crossBetween val="midCat"/>
        <c:dispUnits/>
        <c:majorUnit val="100"/>
      </c:valAx>
      <c:valAx>
        <c:axId val="16040730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8465"/>
        <c:crossesAt val="-9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Between 53 MHz Differential Transmission from Fitted Data and Manual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_outputfile!$J$5</c:f>
              <c:strCache>
                <c:ptCount val="1"/>
                <c:pt idx="0">
                  <c:v>53B/A 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_outputfile!$AE$6:$AE$213</c:f>
              <c:numCache/>
            </c:numRef>
          </c:xVal>
          <c:yVal>
            <c:numRef>
              <c:f>_outputfile!$J$6:$J$213</c:f>
              <c:numCache/>
            </c:numRef>
          </c:yVal>
          <c:smooth val="0"/>
        </c:ser>
        <c:axId val="10148843"/>
        <c:axId val="24230724"/>
      </c:scatterChart>
      <c:valAx>
        <c:axId val="10148843"/>
        <c:scaling>
          <c:orientation val="minMax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53 MHz Differential Transmission from Manual Data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30724"/>
        <c:crossesAt val="-9"/>
        <c:crossBetween val="midCat"/>
        <c:dispUnits/>
      </c:valAx>
      <c:valAx>
        <c:axId val="24230724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53 MHz Differential Transmission from Fitted Data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48843"/>
        <c:crossesAt val="-5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Transmission Ratios (B/A) From Fitted Cable Data 
(zero-biased)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_outputfile!$AK$5</c:f>
              <c:strCache>
                <c:ptCount val="1"/>
                <c:pt idx="0">
                  <c:v>fit offset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_outputfile!$AK$6:$AK$213</c:f>
              <c:numCache/>
            </c:numRef>
          </c:yVal>
          <c:smooth val="0"/>
        </c:ser>
        <c:axId val="16749925"/>
        <c:axId val="16531598"/>
      </c:scatterChart>
      <c:valAx>
        <c:axId val="1674992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1598"/>
        <c:crossesAt val="-99"/>
        <c:crossBetween val="midCat"/>
        <c:dispUnits/>
        <c:majorUnit val="100"/>
      </c:valAx>
      <c:valAx>
        <c:axId val="16531598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B/A Transmission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9925"/>
        <c:crossesAt val="-9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Correlation of 2.5 and 53 MHz Zero-Biased Differential Transmissions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_outputfile!$O$5</c:f>
              <c:strCache>
                <c:ptCount val="1"/>
                <c:pt idx="0">
                  <c:v>2.5B/A db offset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_outputfile!$P$6:$P$213</c:f>
              <c:numCache/>
            </c:numRef>
          </c:xVal>
          <c:yVal>
            <c:numRef>
              <c:f>_outputfile!$O$6:$O$213</c:f>
              <c:numCache/>
            </c:numRef>
          </c:yVal>
          <c:smooth val="0"/>
        </c:ser>
        <c:axId val="48517303"/>
        <c:axId val="34002544"/>
      </c:scatterChart>
      <c:valAx>
        <c:axId val="48517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2.5 B/A (db) Zero Biased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2544"/>
        <c:crossesAt val="-9"/>
        <c:crossBetween val="midCat"/>
        <c:dispUnits/>
      </c:valAx>
      <c:valAx>
        <c:axId val="34002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53 B/A db Zero Biased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17303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Zero-Biased Differential Transmission at 2.5 MHz
vs. Cable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_outputfile!$W$5</c:f>
              <c:strCache>
                <c:ptCount val="1"/>
                <c:pt idx="0">
                  <c:v>abs 2.5 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_outputfile!$U$6:$U$213</c:f>
              <c:numCache/>
            </c:numRef>
          </c:xVal>
          <c:yVal>
            <c:numRef>
              <c:f>_outputfile!$W$6:$W$213</c:f>
              <c:numCache/>
            </c:numRef>
          </c:yVal>
          <c:smooth val="0"/>
        </c:ser>
        <c:axId val="37587441"/>
        <c:axId val="2742650"/>
      </c:scatterChart>
      <c:val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650"/>
        <c:crosses val="autoZero"/>
        <c:crossBetween val="midCat"/>
        <c:dispUnits/>
      </c:valAx>
      <c:valAx>
        <c:axId val="274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2.5 MHz | 20log(B/A) | (db)
Zero Biased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74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Zero-Biased Differential Transmission at 53 MHz
vs. Cable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_outputfile!$X$5</c:f>
              <c:strCache>
                <c:ptCount val="1"/>
                <c:pt idx="0">
                  <c:v>abs 53 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_outputfile!$U$6:$U$213</c:f>
              <c:numCache/>
            </c:numRef>
          </c:xVal>
          <c:yVal>
            <c:numRef>
              <c:f>_outputfile!$X$6:$X$213</c:f>
              <c:numCache/>
            </c:numRef>
          </c:yVal>
          <c:smooth val="0"/>
        </c:ser>
        <c:axId val="24683851"/>
        <c:axId val="20828068"/>
      </c:scatterChart>
      <c:valAx>
        <c:axId val="2468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8068"/>
        <c:crosses val="autoZero"/>
        <c:crossBetween val="midCat"/>
        <c:dispUnits/>
      </c:valAx>
      <c:valAx>
        <c:axId val="2082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53 MHz | 20log(B/A) | (db)
Zero Biased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838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_outputfile!$Y$5</c:f>
              <c:strCache>
                <c:ptCount val="1"/>
                <c:pt idx="0">
                  <c:v>fractional diff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_outputfile!$U$6:$U$213</c:f>
              <c:numCache/>
            </c:numRef>
          </c:xVal>
          <c:yVal>
            <c:numRef>
              <c:f>_outputfile!$Y$6:$Y$213</c:f>
              <c:numCache/>
            </c:numRef>
          </c:yVal>
          <c:smooth val="0"/>
        </c:ser>
        <c:axId val="53234885"/>
        <c:axId val="9351918"/>
      </c:scatterChart>
      <c:val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1918"/>
        <c:crosses val="autoZero"/>
        <c:crossBetween val="midCat"/>
        <c:dispUnits/>
      </c:valAx>
      <c:valAx>
        <c:axId val="93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34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Difference Between Manual and Fitted Amplitudes for "A" Cables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_outputfile!$AM$5</c:f>
              <c:strCache>
                <c:ptCount val="1"/>
                <c:pt idx="0">
                  <c:v>Adiff/A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_outputfile!$AM$6:$AM$213</c:f>
              <c:numCache/>
            </c:numRef>
          </c:yVal>
          <c:smooth val="0"/>
        </c:ser>
        <c:axId val="17058399"/>
        <c:axId val="19307864"/>
      </c:scatterChart>
      <c:valAx>
        <c:axId val="170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07864"/>
        <c:crossesAt val="-10"/>
        <c:crossBetween val="midCat"/>
        <c:dispUnits/>
      </c:valAx>
      <c:valAx>
        <c:axId val="1930786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58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Difference Between Manual and Fitted Amplitudes for "B" Cables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_outputfile!$AN$5</c:f>
              <c:strCache>
                <c:ptCount val="1"/>
                <c:pt idx="0">
                  <c:v>Bdiff/B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_outputfile!$AN$6:$AN$213</c:f>
              <c:numCache/>
            </c:numRef>
          </c:yVal>
          <c:smooth val="0"/>
        </c:ser>
        <c:axId val="39553049"/>
        <c:axId val="20433122"/>
      </c:scatterChart>
      <c:valAx>
        <c:axId val="39553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33122"/>
        <c:crossesAt val="-10"/>
        <c:crossBetween val="midCat"/>
        <c:dispUnits/>
      </c:valAx>
      <c:valAx>
        <c:axId val="20433122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3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 MHz A/B Signal Phases 
Difference Between Manual and Fitted Values </a:t>
            </a:r>
          </a:p>
        </c:rich>
      </c:tx>
      <c:layout>
        <c:manualLayout>
          <c:xMode val="factor"/>
          <c:yMode val="factor"/>
          <c:x val="0.018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2125"/>
          <c:w val="0.79075"/>
          <c:h val="0.6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_outputfile!$AO$5</c:f>
              <c:strCache>
                <c:ptCount val="1"/>
                <c:pt idx="0">
                  <c:v>Phdiff_diff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_outputfile!$B$6:$B$213</c:f>
              <c:numCache/>
            </c:numRef>
          </c:xVal>
          <c:yVal>
            <c:numRef>
              <c:f>_outputfile!$AO$6:$AO$213</c:f>
              <c:numCache/>
            </c:numRef>
          </c:yVal>
          <c:smooth val="0"/>
        </c:ser>
        <c:axId val="49680371"/>
        <c:axId val="44470156"/>
      </c:scatterChart>
      <c:valAx>
        <c:axId val="4968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BPM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70156"/>
        <c:crossesAt val="-100"/>
        <c:crossBetween val="midCat"/>
        <c:dispUnits/>
      </c:valAx>
      <c:valAx>
        <c:axId val="44470156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80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495300</xdr:colOff>
      <xdr:row>4</xdr:row>
      <xdr:rowOff>104775</xdr:rowOff>
    </xdr:from>
    <xdr:to>
      <xdr:col>62</xdr:col>
      <xdr:colOff>76200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36433125" y="752475"/>
        <a:ext cx="5676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171450</xdr:colOff>
      <xdr:row>4</xdr:row>
      <xdr:rowOff>38100</xdr:rowOff>
    </xdr:from>
    <xdr:to>
      <xdr:col>51</xdr:col>
      <xdr:colOff>590550</xdr:colOff>
      <xdr:row>24</xdr:row>
      <xdr:rowOff>66675</xdr:rowOff>
    </xdr:to>
    <xdr:graphicFrame>
      <xdr:nvGraphicFramePr>
        <xdr:cNvPr id="2" name="Chart 3"/>
        <xdr:cNvGraphicFramePr/>
      </xdr:nvGraphicFramePr>
      <xdr:xfrm>
        <a:off x="30013275" y="685800"/>
        <a:ext cx="59055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285750</xdr:colOff>
      <xdr:row>25</xdr:row>
      <xdr:rowOff>133350</xdr:rowOff>
    </xdr:from>
    <xdr:to>
      <xdr:col>51</xdr:col>
      <xdr:colOff>600075</xdr:colOff>
      <xdr:row>45</xdr:row>
      <xdr:rowOff>142875</xdr:rowOff>
    </xdr:to>
    <xdr:graphicFrame>
      <xdr:nvGraphicFramePr>
        <xdr:cNvPr id="3" name="Chart 4"/>
        <xdr:cNvGraphicFramePr/>
      </xdr:nvGraphicFramePr>
      <xdr:xfrm>
        <a:off x="30127575" y="4181475"/>
        <a:ext cx="58007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52</xdr:col>
      <xdr:colOff>466725</xdr:colOff>
      <xdr:row>26</xdr:row>
      <xdr:rowOff>0</xdr:rowOff>
    </xdr:from>
    <xdr:to>
      <xdr:col>61</xdr:col>
      <xdr:colOff>457200</xdr:colOff>
      <xdr:row>47</xdr:row>
      <xdr:rowOff>133350</xdr:rowOff>
    </xdr:to>
    <xdr:graphicFrame>
      <xdr:nvGraphicFramePr>
        <xdr:cNvPr id="4" name="Chart 6"/>
        <xdr:cNvGraphicFramePr/>
      </xdr:nvGraphicFramePr>
      <xdr:xfrm>
        <a:off x="36404550" y="4210050"/>
        <a:ext cx="54768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514350</xdr:colOff>
      <xdr:row>49</xdr:row>
      <xdr:rowOff>47625</xdr:rowOff>
    </xdr:from>
    <xdr:to>
      <xdr:col>62</xdr:col>
      <xdr:colOff>123825</xdr:colOff>
      <xdr:row>71</xdr:row>
      <xdr:rowOff>28575</xdr:rowOff>
    </xdr:to>
    <xdr:graphicFrame>
      <xdr:nvGraphicFramePr>
        <xdr:cNvPr id="5" name="Chart 7"/>
        <xdr:cNvGraphicFramePr/>
      </xdr:nvGraphicFramePr>
      <xdr:xfrm>
        <a:off x="36452175" y="7981950"/>
        <a:ext cx="5705475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133350</xdr:colOff>
      <xdr:row>47</xdr:row>
      <xdr:rowOff>47625</xdr:rowOff>
    </xdr:from>
    <xdr:to>
      <xdr:col>51</xdr:col>
      <xdr:colOff>123825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29975175" y="7658100"/>
        <a:ext cx="5476875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600075</xdr:colOff>
      <xdr:row>4</xdr:row>
      <xdr:rowOff>114300</xdr:rowOff>
    </xdr:from>
    <xdr:to>
      <xdr:col>72</xdr:col>
      <xdr:colOff>190500</xdr:colOff>
      <xdr:row>24</xdr:row>
      <xdr:rowOff>142875</xdr:rowOff>
    </xdr:to>
    <xdr:graphicFrame>
      <xdr:nvGraphicFramePr>
        <xdr:cNvPr id="7" name="Chart 9"/>
        <xdr:cNvGraphicFramePr/>
      </xdr:nvGraphicFramePr>
      <xdr:xfrm>
        <a:off x="42633900" y="762000"/>
        <a:ext cx="5686425" cy="326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63</xdr:col>
      <xdr:colOff>0</xdr:colOff>
      <xdr:row>26</xdr:row>
      <xdr:rowOff>0</xdr:rowOff>
    </xdr:from>
    <xdr:to>
      <xdr:col>72</xdr:col>
      <xdr:colOff>209550</xdr:colOff>
      <xdr:row>46</xdr:row>
      <xdr:rowOff>38100</xdr:rowOff>
    </xdr:to>
    <xdr:graphicFrame>
      <xdr:nvGraphicFramePr>
        <xdr:cNvPr id="8" name="Chart 10"/>
        <xdr:cNvGraphicFramePr/>
      </xdr:nvGraphicFramePr>
      <xdr:xfrm>
        <a:off x="42643425" y="4210050"/>
        <a:ext cx="56959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63</xdr:col>
      <xdr:colOff>0</xdr:colOff>
      <xdr:row>49</xdr:row>
      <xdr:rowOff>0</xdr:rowOff>
    </xdr:from>
    <xdr:to>
      <xdr:col>72</xdr:col>
      <xdr:colOff>219075</xdr:colOff>
      <xdr:row>69</xdr:row>
      <xdr:rowOff>47625</xdr:rowOff>
    </xdr:to>
    <xdr:graphicFrame>
      <xdr:nvGraphicFramePr>
        <xdr:cNvPr id="9" name="Chart 11"/>
        <xdr:cNvGraphicFramePr/>
      </xdr:nvGraphicFramePr>
      <xdr:xfrm>
        <a:off x="42643425" y="7934325"/>
        <a:ext cx="5705475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73</xdr:col>
      <xdr:colOff>0</xdr:colOff>
      <xdr:row>5</xdr:row>
      <xdr:rowOff>0</xdr:rowOff>
    </xdr:from>
    <xdr:to>
      <xdr:col>82</xdr:col>
      <xdr:colOff>209550</xdr:colOff>
      <xdr:row>25</xdr:row>
      <xdr:rowOff>38100</xdr:rowOff>
    </xdr:to>
    <xdr:graphicFrame>
      <xdr:nvGraphicFramePr>
        <xdr:cNvPr id="10" name="Chart 12"/>
        <xdr:cNvGraphicFramePr/>
      </xdr:nvGraphicFramePr>
      <xdr:xfrm>
        <a:off x="48739425" y="809625"/>
        <a:ext cx="569595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73</xdr:col>
      <xdr:colOff>0</xdr:colOff>
      <xdr:row>26</xdr:row>
      <xdr:rowOff>0</xdr:rowOff>
    </xdr:from>
    <xdr:to>
      <xdr:col>82</xdr:col>
      <xdr:colOff>219075</xdr:colOff>
      <xdr:row>46</xdr:row>
      <xdr:rowOff>47625</xdr:rowOff>
    </xdr:to>
    <xdr:graphicFrame>
      <xdr:nvGraphicFramePr>
        <xdr:cNvPr id="11" name="Chart 14"/>
        <xdr:cNvGraphicFramePr/>
      </xdr:nvGraphicFramePr>
      <xdr:xfrm>
        <a:off x="48739425" y="4210050"/>
        <a:ext cx="5705475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42</xdr:col>
      <xdr:colOff>142875</xdr:colOff>
      <xdr:row>70</xdr:row>
      <xdr:rowOff>47625</xdr:rowOff>
    </xdr:from>
    <xdr:to>
      <xdr:col>51</xdr:col>
      <xdr:colOff>342900</xdr:colOff>
      <xdr:row>90</xdr:row>
      <xdr:rowOff>76200</xdr:rowOff>
    </xdr:to>
    <xdr:graphicFrame>
      <xdr:nvGraphicFramePr>
        <xdr:cNvPr id="12" name="Chart 15"/>
        <xdr:cNvGraphicFramePr/>
      </xdr:nvGraphicFramePr>
      <xdr:xfrm>
        <a:off x="29984700" y="11382375"/>
        <a:ext cx="5686425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0</xdr:colOff>
      <xdr:row>92</xdr:row>
      <xdr:rowOff>0</xdr:rowOff>
    </xdr:from>
    <xdr:to>
      <xdr:col>51</xdr:col>
      <xdr:colOff>323850</xdr:colOff>
      <xdr:row>112</xdr:row>
      <xdr:rowOff>19050</xdr:rowOff>
    </xdr:to>
    <xdr:graphicFrame>
      <xdr:nvGraphicFramePr>
        <xdr:cNvPr id="13" name="Chart 16"/>
        <xdr:cNvGraphicFramePr/>
      </xdr:nvGraphicFramePr>
      <xdr:xfrm>
        <a:off x="29841825" y="14897100"/>
        <a:ext cx="581025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542925</xdr:colOff>
      <xdr:row>72</xdr:row>
      <xdr:rowOff>114300</xdr:rowOff>
    </xdr:from>
    <xdr:to>
      <xdr:col>62</xdr:col>
      <xdr:colOff>161925</xdr:colOff>
      <xdr:row>94</xdr:row>
      <xdr:rowOff>85725</xdr:rowOff>
    </xdr:to>
    <xdr:graphicFrame>
      <xdr:nvGraphicFramePr>
        <xdr:cNvPr id="14" name="Chart 20"/>
        <xdr:cNvGraphicFramePr/>
      </xdr:nvGraphicFramePr>
      <xdr:xfrm>
        <a:off x="36480750" y="11772900"/>
        <a:ext cx="5715000" cy="3533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52</xdr:col>
      <xdr:colOff>600075</xdr:colOff>
      <xdr:row>96</xdr:row>
      <xdr:rowOff>66675</xdr:rowOff>
    </xdr:from>
    <xdr:to>
      <xdr:col>62</xdr:col>
      <xdr:colOff>209550</xdr:colOff>
      <xdr:row>118</xdr:row>
      <xdr:rowOff>9525</xdr:rowOff>
    </xdr:to>
    <xdr:graphicFrame>
      <xdr:nvGraphicFramePr>
        <xdr:cNvPr id="15" name="Chart 21"/>
        <xdr:cNvGraphicFramePr/>
      </xdr:nvGraphicFramePr>
      <xdr:xfrm>
        <a:off x="36537900" y="15611475"/>
        <a:ext cx="5705475" cy="350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62</xdr:col>
      <xdr:colOff>533400</xdr:colOff>
      <xdr:row>96</xdr:row>
      <xdr:rowOff>85725</xdr:rowOff>
    </xdr:from>
    <xdr:to>
      <xdr:col>72</xdr:col>
      <xdr:colOff>152400</xdr:colOff>
      <xdr:row>118</xdr:row>
      <xdr:rowOff>38100</xdr:rowOff>
    </xdr:to>
    <xdr:graphicFrame>
      <xdr:nvGraphicFramePr>
        <xdr:cNvPr id="16" name="Chart 23"/>
        <xdr:cNvGraphicFramePr/>
      </xdr:nvGraphicFramePr>
      <xdr:xfrm>
        <a:off x="42567225" y="15630525"/>
        <a:ext cx="5715000" cy="3514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73</xdr:col>
      <xdr:colOff>95250</xdr:colOff>
      <xdr:row>49</xdr:row>
      <xdr:rowOff>28575</xdr:rowOff>
    </xdr:from>
    <xdr:to>
      <xdr:col>82</xdr:col>
      <xdr:colOff>333375</xdr:colOff>
      <xdr:row>70</xdr:row>
      <xdr:rowOff>133350</xdr:rowOff>
    </xdr:to>
    <xdr:graphicFrame>
      <xdr:nvGraphicFramePr>
        <xdr:cNvPr id="17" name="Chart 25"/>
        <xdr:cNvGraphicFramePr/>
      </xdr:nvGraphicFramePr>
      <xdr:xfrm>
        <a:off x="48834675" y="7962900"/>
        <a:ext cx="5724525" cy="3505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73</xdr:col>
      <xdr:colOff>0</xdr:colOff>
      <xdr:row>72</xdr:row>
      <xdr:rowOff>0</xdr:rowOff>
    </xdr:from>
    <xdr:to>
      <xdr:col>108</xdr:col>
      <xdr:colOff>95250</xdr:colOff>
      <xdr:row>94</xdr:row>
      <xdr:rowOff>28575</xdr:rowOff>
    </xdr:to>
    <xdr:graphicFrame>
      <xdr:nvGraphicFramePr>
        <xdr:cNvPr id="18" name="Chart 26"/>
        <xdr:cNvGraphicFramePr/>
      </xdr:nvGraphicFramePr>
      <xdr:xfrm>
        <a:off x="48739425" y="11658600"/>
        <a:ext cx="21431250" cy="3590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84</xdr:col>
      <xdr:colOff>0</xdr:colOff>
      <xdr:row>49</xdr:row>
      <xdr:rowOff>0</xdr:rowOff>
    </xdr:from>
    <xdr:to>
      <xdr:col>93</xdr:col>
      <xdr:colOff>247650</xdr:colOff>
      <xdr:row>70</xdr:row>
      <xdr:rowOff>114300</xdr:rowOff>
    </xdr:to>
    <xdr:graphicFrame>
      <xdr:nvGraphicFramePr>
        <xdr:cNvPr id="19" name="Chart 27"/>
        <xdr:cNvGraphicFramePr/>
      </xdr:nvGraphicFramePr>
      <xdr:xfrm>
        <a:off x="55445025" y="7934325"/>
        <a:ext cx="5734050" cy="3514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84</xdr:col>
      <xdr:colOff>0</xdr:colOff>
      <xdr:row>26</xdr:row>
      <xdr:rowOff>0</xdr:rowOff>
    </xdr:from>
    <xdr:to>
      <xdr:col>93</xdr:col>
      <xdr:colOff>257175</xdr:colOff>
      <xdr:row>47</xdr:row>
      <xdr:rowOff>123825</xdr:rowOff>
    </xdr:to>
    <xdr:graphicFrame>
      <xdr:nvGraphicFramePr>
        <xdr:cNvPr id="20" name="Chart 28"/>
        <xdr:cNvGraphicFramePr/>
      </xdr:nvGraphicFramePr>
      <xdr:xfrm>
        <a:off x="55445025" y="4210050"/>
        <a:ext cx="5743575" cy="3524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42</xdr:col>
      <xdr:colOff>0</xdr:colOff>
      <xdr:row>114</xdr:row>
      <xdr:rowOff>0</xdr:rowOff>
    </xdr:from>
    <xdr:to>
      <xdr:col>51</xdr:col>
      <xdr:colOff>333375</xdr:colOff>
      <xdr:row>134</xdr:row>
      <xdr:rowOff>28575</xdr:rowOff>
    </xdr:to>
    <xdr:graphicFrame>
      <xdr:nvGraphicFramePr>
        <xdr:cNvPr id="21" name="Chart 29"/>
        <xdr:cNvGraphicFramePr/>
      </xdr:nvGraphicFramePr>
      <xdr:xfrm>
        <a:off x="29841825" y="18459450"/>
        <a:ext cx="5819775" cy="3267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94</xdr:col>
      <xdr:colOff>0</xdr:colOff>
      <xdr:row>26</xdr:row>
      <xdr:rowOff>0</xdr:rowOff>
    </xdr:from>
    <xdr:to>
      <xdr:col>103</xdr:col>
      <xdr:colOff>266700</xdr:colOff>
      <xdr:row>47</xdr:row>
      <xdr:rowOff>133350</xdr:rowOff>
    </xdr:to>
    <xdr:graphicFrame>
      <xdr:nvGraphicFramePr>
        <xdr:cNvPr id="22" name="Chart 30"/>
        <xdr:cNvGraphicFramePr/>
      </xdr:nvGraphicFramePr>
      <xdr:xfrm>
        <a:off x="61541025" y="4210050"/>
        <a:ext cx="5753100" cy="3533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1"/>
  <sheetViews>
    <sheetView tabSelected="1" workbookViewId="0" topLeftCell="O1">
      <pane ySplit="5" topLeftCell="BM6" activePane="bottomLeft" state="frozen"/>
      <selection pane="topLeft" activeCell="A1" sqref="A1"/>
      <selection pane="bottomLeft" activeCell="BX49" sqref="BX49"/>
    </sheetView>
  </sheetViews>
  <sheetFormatPr defaultColWidth="9.140625" defaultRowHeight="12.75"/>
  <cols>
    <col min="9" max="9" width="13.7109375" style="3" customWidth="1"/>
    <col min="10" max="10" width="13.140625" style="3" customWidth="1"/>
    <col min="11" max="19" width="13.7109375" style="3" customWidth="1"/>
    <col min="20" max="20" width="9.421875" style="0" bestFit="1" customWidth="1"/>
    <col min="21" max="21" width="11.7109375" style="0" customWidth="1"/>
    <col min="22" max="22" width="12.421875" style="3" customWidth="1"/>
    <col min="23" max="23" width="10.8515625" style="3" customWidth="1"/>
    <col min="24" max="24" width="10.7109375" style="3" customWidth="1"/>
    <col min="25" max="25" width="9.140625" style="5" customWidth="1"/>
    <col min="31" max="31" width="9.140625" style="9" customWidth="1"/>
    <col min="38" max="38" width="13.574218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I1" s="3">
        <f>MIN(I6:I213)</f>
        <v>-0.1054742082303798</v>
      </c>
      <c r="J1" s="3">
        <f>MIN(J6:J213)</f>
        <v>-1.7916620148088855</v>
      </c>
      <c r="M1" s="3" t="s">
        <v>461</v>
      </c>
      <c r="O1" s="3">
        <v>1.67</v>
      </c>
    </row>
    <row r="2" spans="1:15" ht="12.75">
      <c r="A2" t="s">
        <v>0</v>
      </c>
      <c r="B2" s="1">
        <v>38800</v>
      </c>
      <c r="C2" s="2">
        <v>0.8897222222222222</v>
      </c>
      <c r="I2" s="3" t="s">
        <v>18</v>
      </c>
      <c r="J2" s="3" t="s">
        <v>19</v>
      </c>
      <c r="K2" s="3" t="s">
        <v>20</v>
      </c>
      <c r="M2" s="3" t="s">
        <v>462</v>
      </c>
      <c r="O2" s="3">
        <v>1.13</v>
      </c>
    </row>
    <row r="3" spans="9:39" ht="12.75">
      <c r="I3" s="5">
        <f>AVERAGE(I6:I213)</f>
        <v>0.05102398949223693</v>
      </c>
      <c r="J3" s="5">
        <f>AVERAGE(J6:J213)</f>
        <v>0.10230764254502621</v>
      </c>
      <c r="K3" s="3">
        <f>AVERAGE(K6:K213)</f>
        <v>1.3477510576923077</v>
      </c>
      <c r="AB3" t="s">
        <v>440</v>
      </c>
      <c r="AM3" t="s">
        <v>444</v>
      </c>
    </row>
    <row r="4" spans="1:37" ht="12.75">
      <c r="A4" t="s">
        <v>4</v>
      </c>
      <c r="B4" t="s">
        <v>5</v>
      </c>
      <c r="C4" t="s">
        <v>6</v>
      </c>
      <c r="I4" s="9">
        <f>STDEV(I6:I213)</f>
        <v>0.05350856542550521</v>
      </c>
      <c r="J4" s="9">
        <f>STDEV(J6:J213)</f>
        <v>0.5161463800901704</v>
      </c>
      <c r="V4"/>
      <c r="AK4" t="s">
        <v>464</v>
      </c>
    </row>
    <row r="5" spans="1:41" ht="12.7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s="3" t="s">
        <v>15</v>
      </c>
      <c r="J5" s="3" t="s">
        <v>16</v>
      </c>
      <c r="K5" s="3" t="s">
        <v>17</v>
      </c>
      <c r="L5" s="3" t="s">
        <v>458</v>
      </c>
      <c r="M5" s="3" t="s">
        <v>459</v>
      </c>
      <c r="N5" s="3" t="s">
        <v>460</v>
      </c>
      <c r="O5" s="3" t="s">
        <v>447</v>
      </c>
      <c r="P5" s="3" t="s">
        <v>448</v>
      </c>
      <c r="Q5" s="3" t="s">
        <v>467</v>
      </c>
      <c r="R5" s="3" t="s">
        <v>445</v>
      </c>
      <c r="S5" s="3" t="s">
        <v>446</v>
      </c>
      <c r="T5" t="s">
        <v>21</v>
      </c>
      <c r="U5" t="s">
        <v>230</v>
      </c>
      <c r="V5"/>
      <c r="W5" s="3" t="s">
        <v>232</v>
      </c>
      <c r="X5" s="3" t="s">
        <v>231</v>
      </c>
      <c r="Y5" s="5" t="s">
        <v>233</v>
      </c>
      <c r="AA5" s="6" t="s">
        <v>234</v>
      </c>
      <c r="AB5" s="6" t="s">
        <v>235</v>
      </c>
      <c r="AC5" s="6" t="s">
        <v>236</v>
      </c>
      <c r="AD5" s="6" t="s">
        <v>237</v>
      </c>
      <c r="AE5" s="10" t="s">
        <v>466</v>
      </c>
      <c r="AF5" s="3" t="s">
        <v>238</v>
      </c>
      <c r="AG5" t="s">
        <v>239</v>
      </c>
      <c r="AH5" s="6" t="s">
        <v>439</v>
      </c>
      <c r="AK5" t="s">
        <v>463</v>
      </c>
      <c r="AL5" t="s">
        <v>465</v>
      </c>
      <c r="AM5" t="s">
        <v>441</v>
      </c>
      <c r="AN5" t="s">
        <v>442</v>
      </c>
      <c r="AO5" t="s">
        <v>443</v>
      </c>
    </row>
    <row r="6" spans="2:41" ht="12.75">
      <c r="B6">
        <v>100</v>
      </c>
      <c r="C6">
        <v>2.81</v>
      </c>
      <c r="D6">
        <v>2.821</v>
      </c>
      <c r="E6">
        <v>2.029</v>
      </c>
      <c r="F6">
        <v>2.036</v>
      </c>
      <c r="G6">
        <v>4.41</v>
      </c>
      <c r="H6">
        <v>5.242</v>
      </c>
      <c r="I6" s="3">
        <f>20*LOG(D6/C6)</f>
        <v>0.033935325005728295</v>
      </c>
      <c r="J6" s="9">
        <f>20*LOG(F6/E6)</f>
        <v>0.02991453262750359</v>
      </c>
      <c r="K6" s="3">
        <f>H6-G6</f>
        <v>0.8319999999999999</v>
      </c>
      <c r="L6">
        <v>-0.06394</v>
      </c>
      <c r="M6">
        <v>-0.2755</v>
      </c>
      <c r="N6" s="3">
        <f>M6-L6</f>
        <v>-0.21156000000000003</v>
      </c>
      <c r="O6" s="3">
        <f>I6-$I$3</f>
        <v>-0.017088664486508635</v>
      </c>
      <c r="P6" s="3">
        <f>J6-$J$3</f>
        <v>-0.07239310991752262</v>
      </c>
      <c r="R6" s="3">
        <f>AVERAGE(C6:D6)</f>
        <v>2.8155</v>
      </c>
      <c r="S6" s="3">
        <f>AVERAGE(E6:F6)</f>
        <v>2.0324999999999998</v>
      </c>
      <c r="T6" t="s">
        <v>22</v>
      </c>
      <c r="U6">
        <v>277.66167</v>
      </c>
      <c r="V6" s="3">
        <f aca="true" t="shared" si="0" ref="V6:V69">B6-T6</f>
        <v>0</v>
      </c>
      <c r="W6" s="3">
        <f>ABS(O6)</f>
        <v>0.017088664486508635</v>
      </c>
      <c r="X6" s="3">
        <f>ABS(P6)</f>
        <v>0.07239310991752262</v>
      </c>
      <c r="Y6" s="5">
        <f>ABS(F6-E6)/(0.5*(F6+E6))</f>
        <v>0.0034440344403444617</v>
      </c>
      <c r="AA6" s="4" t="s">
        <v>240</v>
      </c>
      <c r="AB6" s="4">
        <v>4100</v>
      </c>
      <c r="AC6" s="4">
        <v>4120</v>
      </c>
      <c r="AD6" s="4">
        <v>-1</v>
      </c>
      <c r="AE6" s="11">
        <f>20*LOG(AC6/AB6)</f>
        <v>0.042267186267982065</v>
      </c>
      <c r="AF6" s="3">
        <f>20*LOG(AC6/AB6)/0.88587</f>
        <v>0.04771262856624794</v>
      </c>
      <c r="AG6" s="7">
        <v>0.13</v>
      </c>
      <c r="AH6">
        <f>VALUE(RIGHT(AA6,3))</f>
        <v>100</v>
      </c>
      <c r="AI6">
        <f aca="true" t="shared" si="1" ref="AI6:AI69">B6-AH6</f>
        <v>0</v>
      </c>
      <c r="AK6">
        <f>IF(ISEVEN(B6),$O$2*P6,$O$1*P6)</f>
        <v>-0.08180421420680056</v>
      </c>
      <c r="AL6" s="3">
        <f>AK6-AG6</f>
        <v>-0.21180421420680057</v>
      </c>
      <c r="AM6">
        <f aca="true" t="shared" si="2" ref="AM6:AM69">(E6-0.0005*AB6)/E6</f>
        <v>-0.010349926071956584</v>
      </c>
      <c r="AN6">
        <f aca="true" t="shared" si="3" ref="AN6:AN69">(F6-0.0005*AC6)/F6</f>
        <v>-0.011787819253438124</v>
      </c>
      <c r="AO6" s="3">
        <f>K6+AD6</f>
        <v>-0.16800000000000015</v>
      </c>
    </row>
    <row r="7" spans="2:41" ht="12.75">
      <c r="B7">
        <v>101</v>
      </c>
      <c r="C7">
        <v>2.907</v>
      </c>
      <c r="D7">
        <v>2.921</v>
      </c>
      <c r="E7">
        <v>2.242</v>
      </c>
      <c r="F7">
        <v>2.25</v>
      </c>
      <c r="G7">
        <v>4.793</v>
      </c>
      <c r="H7">
        <v>6.251</v>
      </c>
      <c r="I7" s="3">
        <f aca="true" t="shared" si="4" ref="I7:I70">20*LOG(D7/C7)</f>
        <v>0.041730504062439625</v>
      </c>
      <c r="J7" s="9">
        <f aca="true" t="shared" si="5" ref="J7:J70">20*LOG(F7/E7)</f>
        <v>0.030938197048162155</v>
      </c>
      <c r="K7" s="3">
        <f aca="true" t="shared" si="6" ref="K7:K70">H7-G7</f>
        <v>1.4580000000000002</v>
      </c>
      <c r="L7">
        <v>-0.2795</v>
      </c>
      <c r="M7">
        <v>-0.3652</v>
      </c>
      <c r="N7" s="3">
        <f aca="true" t="shared" si="7" ref="N7:N70">M7-L7</f>
        <v>-0.0857</v>
      </c>
      <c r="O7" s="3">
        <f aca="true" t="shared" si="8" ref="O7:O70">I7-$I$3</f>
        <v>-0.009293485429797306</v>
      </c>
      <c r="P7" s="3">
        <f aca="true" t="shared" si="9" ref="P7:P70">J7-$J$3</f>
        <v>-0.07136944549686405</v>
      </c>
      <c r="R7" s="3">
        <f aca="true" t="shared" si="10" ref="R7:R70">AVERAGE(C7:D7)</f>
        <v>2.9139999999999997</v>
      </c>
      <c r="S7" s="3">
        <f aca="true" t="shared" si="11" ref="S7:S70">AVERAGE(E7:F7)</f>
        <v>2.246</v>
      </c>
      <c r="T7" t="s">
        <v>23</v>
      </c>
      <c r="U7">
        <v>223.17399000000003</v>
      </c>
      <c r="V7" s="3">
        <f t="shared" si="0"/>
        <v>0</v>
      </c>
      <c r="W7" s="3">
        <f aca="true" t="shared" si="12" ref="W7:W70">ABS(O7)</f>
        <v>0.009293485429797306</v>
      </c>
      <c r="X7" s="3">
        <f aca="true" t="shared" si="13" ref="X7:X70">ABS(P7)</f>
        <v>0.07136944549686405</v>
      </c>
      <c r="Y7" s="5">
        <f aca="true" t="shared" si="14" ref="Y7:Y70">ABS(F7-E7)/(0.5*(F7+E7))</f>
        <v>0.0035618878005342866</v>
      </c>
      <c r="AA7" s="4" t="s">
        <v>241</v>
      </c>
      <c r="AB7" s="4">
        <v>4540</v>
      </c>
      <c r="AC7" s="4">
        <v>4540</v>
      </c>
      <c r="AD7" s="4">
        <v>-1</v>
      </c>
      <c r="AE7" s="11">
        <f aca="true" t="shared" si="15" ref="AE7:AE70">20*LOG(AC7/AB7)</f>
        <v>0</v>
      </c>
      <c r="AF7" s="3">
        <f>20*LOG(AC7/AB7)/0.599265</f>
        <v>0</v>
      </c>
      <c r="AG7" s="7">
        <v>1.14</v>
      </c>
      <c r="AH7">
        <f aca="true" t="shared" si="16" ref="AH7:AH70">VALUE(RIGHT(AA7,3))</f>
        <v>101</v>
      </c>
      <c r="AI7">
        <f t="shared" si="1"/>
        <v>0</v>
      </c>
      <c r="AK7">
        <f>IF(ISEVEN(B7),$O$2*P7,$O$1*P7)</f>
        <v>-0.11918697397976297</v>
      </c>
      <c r="AL7" s="3">
        <f aca="true" t="shared" si="17" ref="AL7:AL70">AK7-AG7</f>
        <v>-1.2591869739797628</v>
      </c>
      <c r="AM7">
        <f t="shared" si="2"/>
        <v>-0.01248884924174845</v>
      </c>
      <c r="AN7">
        <f t="shared" si="3"/>
        <v>-0.008888888888888898</v>
      </c>
      <c r="AO7" s="3">
        <f aca="true" t="shared" si="18" ref="AO7:AO70">K7+AD7</f>
        <v>0.4580000000000002</v>
      </c>
    </row>
    <row r="8" spans="2:41" ht="12.75">
      <c r="B8">
        <v>102</v>
      </c>
      <c r="C8">
        <v>2.921</v>
      </c>
      <c r="D8">
        <v>2.932</v>
      </c>
      <c r="E8">
        <v>2.458</v>
      </c>
      <c r="F8">
        <v>2.473</v>
      </c>
      <c r="G8">
        <v>4.233</v>
      </c>
      <c r="H8">
        <v>5.112</v>
      </c>
      <c r="I8" s="3">
        <f t="shared" si="4"/>
        <v>0.032648179910811335</v>
      </c>
      <c r="J8" s="9">
        <f t="shared" si="5"/>
        <v>0.05284475621723894</v>
      </c>
      <c r="K8" s="3">
        <f t="shared" si="6"/>
        <v>0.8790000000000004</v>
      </c>
      <c r="L8">
        <v>-0.3376</v>
      </c>
      <c r="M8">
        <v>-0.4415</v>
      </c>
      <c r="N8" s="3">
        <f t="shared" si="7"/>
        <v>-0.10389999999999999</v>
      </c>
      <c r="O8" s="3">
        <f t="shared" si="8"/>
        <v>-0.018375809581425595</v>
      </c>
      <c r="P8" s="3">
        <f t="shared" si="9"/>
        <v>-0.04946288632778727</v>
      </c>
      <c r="R8" s="3">
        <f t="shared" si="10"/>
        <v>2.9265</v>
      </c>
      <c r="S8" s="3">
        <f t="shared" si="11"/>
        <v>2.4655</v>
      </c>
      <c r="T8" t="s">
        <v>24</v>
      </c>
      <c r="U8">
        <v>168.360335</v>
      </c>
      <c r="V8" s="3">
        <f t="shared" si="0"/>
        <v>0</v>
      </c>
      <c r="W8" s="3">
        <f t="shared" si="12"/>
        <v>0.018375809581425595</v>
      </c>
      <c r="X8" s="3">
        <f t="shared" si="13"/>
        <v>0.04946288632778727</v>
      </c>
      <c r="Y8" s="5">
        <f t="shared" si="14"/>
        <v>0.006083958629081192</v>
      </c>
      <c r="AA8" s="4" t="s">
        <v>242</v>
      </c>
      <c r="AB8" s="4">
        <v>4980</v>
      </c>
      <c r="AC8" s="4">
        <v>5000</v>
      </c>
      <c r="AD8" s="4">
        <v>-1</v>
      </c>
      <c r="AE8" s="11">
        <f t="shared" si="15"/>
        <v>0.0348132315260258</v>
      </c>
      <c r="AF8" s="3">
        <f>20*LOG(AC8/AB8)/0.88587</f>
        <v>0.039298352496445074</v>
      </c>
      <c r="AG8" s="7">
        <v>0.76</v>
      </c>
      <c r="AH8">
        <f t="shared" si="16"/>
        <v>102</v>
      </c>
      <c r="AI8">
        <f t="shared" si="1"/>
        <v>0</v>
      </c>
      <c r="AK8">
        <f>IF(ISEVEN(B8),$O$2*P8,$O$1*P8)</f>
        <v>-0.05589306155039961</v>
      </c>
      <c r="AL8" s="3">
        <f t="shared" si="17"/>
        <v>-0.8158930615503996</v>
      </c>
      <c r="AM8">
        <f t="shared" si="2"/>
        <v>-0.013018714401952817</v>
      </c>
      <c r="AN8">
        <f t="shared" si="3"/>
        <v>-0.010917913465426662</v>
      </c>
      <c r="AO8" s="3">
        <f t="shared" si="18"/>
        <v>-0.12099999999999955</v>
      </c>
    </row>
    <row r="9" spans="2:41" ht="12.75">
      <c r="B9">
        <v>103</v>
      </c>
      <c r="C9">
        <v>2.911</v>
      </c>
      <c r="D9">
        <v>2.923</v>
      </c>
      <c r="E9">
        <v>2.413</v>
      </c>
      <c r="F9">
        <v>2.42</v>
      </c>
      <c r="G9">
        <v>4.628</v>
      </c>
      <c r="H9">
        <v>5.896</v>
      </c>
      <c r="I9" s="3">
        <f t="shared" si="4"/>
        <v>0.03573219837251303</v>
      </c>
      <c r="J9" s="9">
        <f t="shared" si="5"/>
        <v>0.025160881432909583</v>
      </c>
      <c r="K9" s="3">
        <f t="shared" si="6"/>
        <v>1.2679999999999998</v>
      </c>
      <c r="L9">
        <v>-0.6303</v>
      </c>
      <c r="M9">
        <v>-0.8772</v>
      </c>
      <c r="N9" s="3">
        <f t="shared" si="7"/>
        <v>-0.2469</v>
      </c>
      <c r="O9" s="3">
        <f t="shared" si="8"/>
        <v>-0.015291791119723903</v>
      </c>
      <c r="P9" s="3">
        <f t="shared" si="9"/>
        <v>-0.07714676111211663</v>
      </c>
      <c r="R9" s="3">
        <f t="shared" si="10"/>
        <v>2.917</v>
      </c>
      <c r="S9" s="3">
        <f t="shared" si="11"/>
        <v>2.4165</v>
      </c>
      <c r="T9" t="s">
        <v>25</v>
      </c>
      <c r="U9">
        <v>184.6169</v>
      </c>
      <c r="V9" s="3">
        <f t="shared" si="0"/>
        <v>0</v>
      </c>
      <c r="W9" s="3">
        <f t="shared" si="12"/>
        <v>0.015291791119723903</v>
      </c>
      <c r="X9" s="3">
        <f t="shared" si="13"/>
        <v>0.07714676111211663</v>
      </c>
      <c r="Y9" s="5">
        <f t="shared" si="14"/>
        <v>0.0028967515001035037</v>
      </c>
      <c r="AA9" s="4" t="s">
        <v>243</v>
      </c>
      <c r="AB9" s="4">
        <v>4880</v>
      </c>
      <c r="AC9" s="4">
        <v>4920</v>
      </c>
      <c r="AD9" s="4">
        <v>-1</v>
      </c>
      <c r="AE9" s="11">
        <f t="shared" si="15"/>
        <v>0.07090561529299318</v>
      </c>
      <c r="AF9" s="3">
        <f>20*LOG(AC9/AB9)/0.599265</f>
        <v>0.11832096867494876</v>
      </c>
      <c r="AG9" s="7">
        <v>-0.13</v>
      </c>
      <c r="AH9">
        <f t="shared" si="16"/>
        <v>103</v>
      </c>
      <c r="AI9">
        <f t="shared" si="1"/>
        <v>0</v>
      </c>
      <c r="AK9">
        <f>IF(ISEVEN(B9),$O$2*P9,$O$1*P9)</f>
        <v>-0.12883509105723476</v>
      </c>
      <c r="AL9" s="3">
        <f t="shared" si="17"/>
        <v>0.001164908942765247</v>
      </c>
      <c r="AM9">
        <f t="shared" si="2"/>
        <v>-0.011189390799834288</v>
      </c>
      <c r="AN9">
        <f t="shared" si="3"/>
        <v>-0.016528925619834725</v>
      </c>
      <c r="AO9" s="3">
        <f t="shared" si="18"/>
        <v>0.2679999999999998</v>
      </c>
    </row>
    <row r="10" spans="2:41" ht="12.75">
      <c r="B10">
        <v>104</v>
      </c>
      <c r="C10">
        <v>2.883</v>
      </c>
      <c r="D10">
        <v>2.897</v>
      </c>
      <c r="E10">
        <v>2.18</v>
      </c>
      <c r="F10">
        <v>2.198</v>
      </c>
      <c r="G10">
        <v>4.533</v>
      </c>
      <c r="H10">
        <v>6.681</v>
      </c>
      <c r="I10" s="3">
        <f t="shared" si="4"/>
        <v>0.04207705631107949</v>
      </c>
      <c r="J10" s="9">
        <f t="shared" si="5"/>
        <v>0.07142388965733841</v>
      </c>
      <c r="K10" s="3">
        <f t="shared" si="6"/>
        <v>2.1479999999999997</v>
      </c>
      <c r="L10">
        <v>0.2338</v>
      </c>
      <c r="M10">
        <v>0.3546</v>
      </c>
      <c r="N10" s="3">
        <f t="shared" si="7"/>
        <v>0.12080000000000002</v>
      </c>
      <c r="O10" s="3">
        <f t="shared" si="8"/>
        <v>-0.00894693318115744</v>
      </c>
      <c r="P10" s="3">
        <f t="shared" si="9"/>
        <v>-0.0308837528876878</v>
      </c>
      <c r="R10" s="3">
        <f t="shared" si="10"/>
        <v>2.8899999999999997</v>
      </c>
      <c r="S10" s="3">
        <f t="shared" si="11"/>
        <v>2.189</v>
      </c>
      <c r="T10" t="s">
        <v>26</v>
      </c>
      <c r="U10">
        <v>244.57329000000001</v>
      </c>
      <c r="V10" s="3">
        <f t="shared" si="0"/>
        <v>0</v>
      </c>
      <c r="W10" s="3">
        <f t="shared" si="12"/>
        <v>0.00894693318115744</v>
      </c>
      <c r="X10" s="3">
        <f t="shared" si="13"/>
        <v>0.0308837528876878</v>
      </c>
      <c r="Y10" s="5">
        <f t="shared" si="14"/>
        <v>0.008222932846048329</v>
      </c>
      <c r="AA10" s="4" t="s">
        <v>244</v>
      </c>
      <c r="AB10" s="4">
        <v>4420</v>
      </c>
      <c r="AC10" s="4">
        <v>4440</v>
      </c>
      <c r="AD10" s="4">
        <v>-2</v>
      </c>
      <c r="AE10" s="11">
        <f t="shared" si="15"/>
        <v>0.039214015310558493</v>
      </c>
      <c r="AF10" s="3">
        <f>20*LOG(AC10/AB10)/0.88587</f>
        <v>0.04426610598683609</v>
      </c>
      <c r="AG10" s="7">
        <v>0.3</v>
      </c>
      <c r="AH10">
        <f t="shared" si="16"/>
        <v>104</v>
      </c>
      <c r="AI10">
        <f t="shared" si="1"/>
        <v>0</v>
      </c>
      <c r="AK10">
        <f>IF(ISEVEN(B10),$O$2*P10,$O$1*P10)</f>
        <v>-0.034898640763087206</v>
      </c>
      <c r="AL10" s="3">
        <f t="shared" si="17"/>
        <v>-0.3348986407630872</v>
      </c>
      <c r="AM10">
        <f t="shared" si="2"/>
        <v>-0.013761467889908166</v>
      </c>
      <c r="AN10">
        <f t="shared" si="3"/>
        <v>-0.010009099181073813</v>
      </c>
      <c r="AO10" s="3">
        <f t="shared" si="18"/>
        <v>0.1479999999999997</v>
      </c>
    </row>
    <row r="11" spans="2:41" ht="12.75">
      <c r="B11">
        <v>105</v>
      </c>
      <c r="C11">
        <v>2.817</v>
      </c>
      <c r="D11">
        <v>2.834</v>
      </c>
      <c r="E11">
        <v>2.046</v>
      </c>
      <c r="F11">
        <v>2.059</v>
      </c>
      <c r="G11">
        <v>4.125</v>
      </c>
      <c r="H11">
        <v>5.005</v>
      </c>
      <c r="I11" s="3">
        <f t="shared" si="4"/>
        <v>0.05225997851336474</v>
      </c>
      <c r="J11" s="9">
        <f t="shared" si="5"/>
        <v>0.05501434483780228</v>
      </c>
      <c r="K11" s="3">
        <f t="shared" si="6"/>
        <v>0.8799999999999999</v>
      </c>
      <c r="L11">
        <v>-0.09958</v>
      </c>
      <c r="M11">
        <v>-0.09379</v>
      </c>
      <c r="N11" s="3">
        <f t="shared" si="7"/>
        <v>0.0057900000000000035</v>
      </c>
      <c r="O11" s="3">
        <f t="shared" si="8"/>
        <v>0.0012359890211278077</v>
      </c>
      <c r="P11" s="3">
        <f t="shared" si="9"/>
        <v>-0.04729329770722393</v>
      </c>
      <c r="R11" s="3">
        <f t="shared" si="10"/>
        <v>2.8255</v>
      </c>
      <c r="S11" s="3">
        <f t="shared" si="11"/>
        <v>2.0525</v>
      </c>
      <c r="T11" t="s">
        <v>27</v>
      </c>
      <c r="U11">
        <v>283.4832</v>
      </c>
      <c r="V11" s="3">
        <f t="shared" si="0"/>
        <v>0</v>
      </c>
      <c r="W11" s="3">
        <f t="shared" si="12"/>
        <v>0.0012359890211278077</v>
      </c>
      <c r="X11" s="3">
        <f t="shared" si="13"/>
        <v>0.04729329770722393</v>
      </c>
      <c r="Y11" s="5">
        <f t="shared" si="14"/>
        <v>0.006333739342265697</v>
      </c>
      <c r="AA11" s="4" t="s">
        <v>245</v>
      </c>
      <c r="AB11" s="4">
        <v>4120</v>
      </c>
      <c r="AC11" s="4">
        <v>4180</v>
      </c>
      <c r="AD11" s="4">
        <v>-1</v>
      </c>
      <c r="AE11" s="11">
        <f t="shared" si="15"/>
        <v>0.125581314838012</v>
      </c>
      <c r="AF11" s="3">
        <f>20*LOG(AC11/AB11)/0.599265</f>
        <v>0.20955890105047348</v>
      </c>
      <c r="AG11" s="7">
        <v>0.35</v>
      </c>
      <c r="AH11">
        <f t="shared" si="16"/>
        <v>105</v>
      </c>
      <c r="AI11">
        <f t="shared" si="1"/>
        <v>0</v>
      </c>
      <c r="AK11">
        <f>IF(ISEVEN(B11),$O$2*P11,$O$1*P11)</f>
        <v>-0.07897980717106395</v>
      </c>
      <c r="AL11" s="3">
        <f t="shared" si="17"/>
        <v>-0.42897980717106393</v>
      </c>
      <c r="AM11">
        <f t="shared" si="2"/>
        <v>-0.006842619745845668</v>
      </c>
      <c r="AN11">
        <f t="shared" si="3"/>
        <v>-0.015055852355512236</v>
      </c>
      <c r="AO11" s="3">
        <f t="shared" si="18"/>
        <v>-0.1200000000000001</v>
      </c>
    </row>
    <row r="12" spans="2:41" ht="12.75">
      <c r="B12">
        <v>106</v>
      </c>
      <c r="C12">
        <v>2.791</v>
      </c>
      <c r="D12">
        <v>2.803</v>
      </c>
      <c r="E12">
        <v>1.886</v>
      </c>
      <c r="F12">
        <v>1.897</v>
      </c>
      <c r="G12">
        <v>3.937</v>
      </c>
      <c r="H12">
        <v>4.426</v>
      </c>
      <c r="I12" s="3">
        <f t="shared" si="4"/>
        <v>0.03726522543310249</v>
      </c>
      <c r="J12" s="9">
        <f t="shared" si="5"/>
        <v>0.050512849747060704</v>
      </c>
      <c r="K12" s="3">
        <f t="shared" si="6"/>
        <v>0.4890000000000003</v>
      </c>
      <c r="L12">
        <v>-0.2562</v>
      </c>
      <c r="M12">
        <v>-0.4322</v>
      </c>
      <c r="N12" s="3">
        <f t="shared" si="7"/>
        <v>-0.176</v>
      </c>
      <c r="O12" s="3">
        <f t="shared" si="8"/>
        <v>-0.01375876405913444</v>
      </c>
      <c r="P12" s="3">
        <f t="shared" si="9"/>
        <v>-0.051794792797965505</v>
      </c>
      <c r="R12" s="3">
        <f t="shared" si="10"/>
        <v>2.7969999999999997</v>
      </c>
      <c r="S12" s="3">
        <f t="shared" si="11"/>
        <v>1.8915</v>
      </c>
      <c r="T12" t="s">
        <v>28</v>
      </c>
      <c r="U12">
        <v>329.61058</v>
      </c>
      <c r="V12" s="3">
        <f t="shared" si="0"/>
        <v>0</v>
      </c>
      <c r="W12" s="3">
        <f t="shared" si="12"/>
        <v>0.01375876405913444</v>
      </c>
      <c r="X12" s="3">
        <f t="shared" si="13"/>
        <v>0.051794792797965505</v>
      </c>
      <c r="Y12" s="5">
        <f t="shared" si="14"/>
        <v>0.00581549035157289</v>
      </c>
      <c r="AA12" s="4" t="s">
        <v>246</v>
      </c>
      <c r="AB12" s="4">
        <v>3800</v>
      </c>
      <c r="AC12" s="4">
        <v>3820</v>
      </c>
      <c r="AD12" s="4">
        <v>0</v>
      </c>
      <c r="AE12" s="11">
        <f t="shared" si="15"/>
        <v>0.04559532589797167</v>
      </c>
      <c r="AF12" s="3">
        <f>20*LOG(AC12/AB12)/0.88587</f>
        <v>0.05146954507768822</v>
      </c>
      <c r="AG12" s="7">
        <v>0.38</v>
      </c>
      <c r="AH12">
        <f t="shared" si="16"/>
        <v>106</v>
      </c>
      <c r="AI12">
        <f t="shared" si="1"/>
        <v>0</v>
      </c>
      <c r="AK12">
        <f>IF(ISEVEN(B12),$O$2*P12,$O$1*P12)</f>
        <v>-0.058528115861701015</v>
      </c>
      <c r="AL12" s="3">
        <f t="shared" si="17"/>
        <v>-0.43852811586170104</v>
      </c>
      <c r="AM12">
        <f t="shared" si="2"/>
        <v>-0.007423117709438089</v>
      </c>
      <c r="AN12">
        <f t="shared" si="3"/>
        <v>-0.006852925672113929</v>
      </c>
      <c r="AO12" s="3">
        <f t="shared" si="18"/>
        <v>0.4890000000000003</v>
      </c>
    </row>
    <row r="13" spans="2:41" ht="12.75">
      <c r="B13">
        <v>107</v>
      </c>
      <c r="C13">
        <v>2.779</v>
      </c>
      <c r="D13">
        <v>2.798</v>
      </c>
      <c r="E13">
        <v>1.769</v>
      </c>
      <c r="F13">
        <v>1.783</v>
      </c>
      <c r="G13">
        <v>4.142</v>
      </c>
      <c r="H13">
        <v>4.793</v>
      </c>
      <c r="I13" s="3">
        <f t="shared" si="4"/>
        <v>0.059183267568739574</v>
      </c>
      <c r="J13" s="9">
        <f t="shared" si="5"/>
        <v>0.06847020531263028</v>
      </c>
      <c r="K13" s="3">
        <f t="shared" si="6"/>
        <v>0.6509999999999998</v>
      </c>
      <c r="L13">
        <v>-0.3416</v>
      </c>
      <c r="M13">
        <v>-0.4918</v>
      </c>
      <c r="N13" s="3">
        <f t="shared" si="7"/>
        <v>-0.1502</v>
      </c>
      <c r="O13" s="3">
        <f t="shared" si="8"/>
        <v>0.008159278076502643</v>
      </c>
      <c r="P13" s="3">
        <f t="shared" si="9"/>
        <v>-0.033837437232395934</v>
      </c>
      <c r="R13" s="3">
        <f t="shared" si="10"/>
        <v>2.7885</v>
      </c>
      <c r="S13" s="3">
        <f t="shared" si="11"/>
        <v>1.7759999999999998</v>
      </c>
      <c r="T13" t="s">
        <v>29</v>
      </c>
      <c r="U13">
        <v>360.50534</v>
      </c>
      <c r="V13" s="3">
        <f t="shared" si="0"/>
        <v>0</v>
      </c>
      <c r="W13" s="3">
        <f t="shared" si="12"/>
        <v>0.008159278076502643</v>
      </c>
      <c r="X13" s="3">
        <f t="shared" si="13"/>
        <v>0.033837437232395934</v>
      </c>
      <c r="Y13" s="5">
        <f t="shared" si="14"/>
        <v>0.00788288288288289</v>
      </c>
      <c r="AA13" s="4" t="s">
        <v>247</v>
      </c>
      <c r="AB13" s="4">
        <v>3600</v>
      </c>
      <c r="AC13" s="4">
        <v>3620</v>
      </c>
      <c r="AD13" s="4">
        <v>0</v>
      </c>
      <c r="AE13" s="11">
        <f t="shared" si="15"/>
        <v>0.04812139531756864</v>
      </c>
      <c r="AF13" s="3">
        <f>20*LOG(AC13/AB13)/0.599265</f>
        <v>0.08030069387928318</v>
      </c>
      <c r="AG13" s="7">
        <v>0.23</v>
      </c>
      <c r="AH13">
        <f t="shared" si="16"/>
        <v>107</v>
      </c>
      <c r="AI13">
        <f t="shared" si="1"/>
        <v>0</v>
      </c>
      <c r="AK13">
        <f>IF(ISEVEN(B13),$O$2*P13,$O$1*P13)</f>
        <v>-0.05650852017810121</v>
      </c>
      <c r="AL13" s="3">
        <f t="shared" si="17"/>
        <v>-0.28650852017810124</v>
      </c>
      <c r="AM13">
        <f t="shared" si="2"/>
        <v>-0.017524024872809577</v>
      </c>
      <c r="AN13">
        <f t="shared" si="3"/>
        <v>-0.015143017386427446</v>
      </c>
      <c r="AO13" s="3">
        <f t="shared" si="18"/>
        <v>0.6509999999999998</v>
      </c>
    </row>
    <row r="14" spans="2:41" ht="12.75">
      <c r="B14">
        <v>108</v>
      </c>
      <c r="C14">
        <v>2.75</v>
      </c>
      <c r="D14">
        <v>2.757</v>
      </c>
      <c r="E14">
        <v>1.658</v>
      </c>
      <c r="F14">
        <v>1.667</v>
      </c>
      <c r="G14">
        <v>3.751</v>
      </c>
      <c r="H14">
        <v>4.131</v>
      </c>
      <c r="I14" s="3">
        <f t="shared" si="4"/>
        <v>0.022081445510221762</v>
      </c>
      <c r="J14" s="9">
        <f t="shared" si="5"/>
        <v>0.04702147227501277</v>
      </c>
      <c r="K14" s="3">
        <f t="shared" si="6"/>
        <v>0.38000000000000034</v>
      </c>
      <c r="L14">
        <v>-0.4834</v>
      </c>
      <c r="M14">
        <v>-0.5494</v>
      </c>
      <c r="N14" s="3">
        <f t="shared" si="7"/>
        <v>-0.066</v>
      </c>
      <c r="O14" s="3">
        <f t="shared" si="8"/>
        <v>-0.028942543982015168</v>
      </c>
      <c r="P14" s="3">
        <f t="shared" si="9"/>
        <v>-0.05528617027001344</v>
      </c>
      <c r="R14" s="3">
        <f t="shared" si="10"/>
        <v>2.7535</v>
      </c>
      <c r="S14" s="3">
        <f t="shared" si="11"/>
        <v>1.6625</v>
      </c>
      <c r="T14" t="s">
        <v>30</v>
      </c>
      <c r="U14">
        <v>401.20619500000004</v>
      </c>
      <c r="V14" s="3">
        <f t="shared" si="0"/>
        <v>0</v>
      </c>
      <c r="W14" s="3">
        <f t="shared" si="12"/>
        <v>0.028942543982015168</v>
      </c>
      <c r="X14" s="3">
        <f t="shared" si="13"/>
        <v>0.05528617027001344</v>
      </c>
      <c r="Y14" s="5">
        <f t="shared" si="14"/>
        <v>0.005413533834586538</v>
      </c>
      <c r="AA14" s="4" t="s">
        <v>248</v>
      </c>
      <c r="AB14" s="4">
        <v>3380</v>
      </c>
      <c r="AC14" s="4">
        <v>3400</v>
      </c>
      <c r="AD14" s="4">
        <v>-1</v>
      </c>
      <c r="AE14" s="11">
        <f t="shared" si="15"/>
        <v>0.051244335292008066</v>
      </c>
      <c r="AF14" s="3">
        <f>20*LOG(AC14/AB14)/0.88587</f>
        <v>0.057846337828358636</v>
      </c>
      <c r="AG14" s="7">
        <v>0.21</v>
      </c>
      <c r="AH14">
        <f t="shared" si="16"/>
        <v>108</v>
      </c>
      <c r="AI14">
        <f t="shared" si="1"/>
        <v>0</v>
      </c>
      <c r="AK14">
        <f>IF(ISEVEN(B14),$O$2*P14,$O$1*P14)</f>
        <v>-0.06247337240511518</v>
      </c>
      <c r="AL14" s="3">
        <f t="shared" si="17"/>
        <v>-0.27247337240511516</v>
      </c>
      <c r="AM14">
        <f t="shared" si="2"/>
        <v>-0.019300361881785303</v>
      </c>
      <c r="AN14">
        <f t="shared" si="3"/>
        <v>-0.019796040791841583</v>
      </c>
      <c r="AO14" s="3">
        <f t="shared" si="18"/>
        <v>-0.6199999999999997</v>
      </c>
    </row>
    <row r="15" spans="2:41" ht="12.75">
      <c r="B15">
        <v>109</v>
      </c>
      <c r="C15">
        <v>2.666</v>
      </c>
      <c r="D15">
        <v>2.687</v>
      </c>
      <c r="E15">
        <v>1.508</v>
      </c>
      <c r="F15">
        <v>1.532</v>
      </c>
      <c r="G15">
        <v>3.461</v>
      </c>
      <c r="H15">
        <v>4.262</v>
      </c>
      <c r="I15" s="3">
        <f t="shared" si="4"/>
        <v>0.06815042710656154</v>
      </c>
      <c r="J15" s="9">
        <f t="shared" si="5"/>
        <v>0.13714847525659823</v>
      </c>
      <c r="K15" s="3">
        <f t="shared" si="6"/>
        <v>0.8009999999999997</v>
      </c>
      <c r="L15">
        <v>0.057</v>
      </c>
      <c r="M15">
        <v>-0.1625</v>
      </c>
      <c r="N15" s="3">
        <f t="shared" si="7"/>
        <v>-0.2195</v>
      </c>
      <c r="O15" s="3">
        <f t="shared" si="8"/>
        <v>0.017126437614324606</v>
      </c>
      <c r="P15" s="3">
        <f t="shared" si="9"/>
        <v>0.034840832711572026</v>
      </c>
      <c r="R15" s="3">
        <f t="shared" si="10"/>
        <v>2.6765</v>
      </c>
      <c r="S15" s="3">
        <f t="shared" si="11"/>
        <v>1.52</v>
      </c>
      <c r="T15" t="s">
        <v>31</v>
      </c>
      <c r="U15">
        <v>458.224975</v>
      </c>
      <c r="V15" s="3">
        <f t="shared" si="0"/>
        <v>0</v>
      </c>
      <c r="W15" s="3">
        <f t="shared" si="12"/>
        <v>0.017126437614324606</v>
      </c>
      <c r="X15" s="3">
        <f t="shared" si="13"/>
        <v>0.034840832711572026</v>
      </c>
      <c r="Y15" s="5">
        <f t="shared" si="14"/>
        <v>0.01578947368421054</v>
      </c>
      <c r="AA15" s="4" t="s">
        <v>249</v>
      </c>
      <c r="AB15" s="4">
        <v>3080</v>
      </c>
      <c r="AC15" s="4">
        <v>3120</v>
      </c>
      <c r="AD15" s="4">
        <v>-1</v>
      </c>
      <c r="AE15" s="11">
        <f t="shared" si="15"/>
        <v>0.11207755035996969</v>
      </c>
      <c r="AF15" s="3">
        <f>20*LOG(AC15/AB15)/0.599265</f>
        <v>0.18702502291969275</v>
      </c>
      <c r="AG15" s="7">
        <v>0.23</v>
      </c>
      <c r="AH15">
        <f t="shared" si="16"/>
        <v>109</v>
      </c>
      <c r="AI15">
        <f t="shared" si="1"/>
        <v>0</v>
      </c>
      <c r="AK15">
        <f>IF(ISEVEN(B15),$O$2*P15,$O$1*P15)</f>
        <v>0.05818419062832528</v>
      </c>
      <c r="AL15" s="3">
        <f t="shared" si="17"/>
        <v>-0.17181580937167473</v>
      </c>
      <c r="AM15">
        <f t="shared" si="2"/>
        <v>-0.021220159151193654</v>
      </c>
      <c r="AN15">
        <f t="shared" si="3"/>
        <v>-0.018276762402088788</v>
      </c>
      <c r="AO15" s="3">
        <f t="shared" si="18"/>
        <v>-0.1990000000000003</v>
      </c>
    </row>
    <row r="16" spans="2:41" ht="12.75">
      <c r="B16">
        <v>110</v>
      </c>
      <c r="C16">
        <v>2.661</v>
      </c>
      <c r="D16">
        <v>2.668</v>
      </c>
      <c r="E16">
        <v>1.387</v>
      </c>
      <c r="F16">
        <v>1.384</v>
      </c>
      <c r="G16">
        <v>2.985</v>
      </c>
      <c r="H16">
        <v>3.992</v>
      </c>
      <c r="I16" s="3">
        <f t="shared" si="4"/>
        <v>0.022819013862450513</v>
      </c>
      <c r="J16" s="9">
        <f t="shared" si="5"/>
        <v>-0.01880741905091773</v>
      </c>
      <c r="K16" s="3">
        <f t="shared" si="6"/>
        <v>1.0070000000000001</v>
      </c>
      <c r="L16">
        <v>-0.086</v>
      </c>
      <c r="M16">
        <v>-0.3252</v>
      </c>
      <c r="N16" s="3">
        <f t="shared" si="7"/>
        <v>-0.2392</v>
      </c>
      <c r="O16" s="3">
        <f t="shared" si="8"/>
        <v>-0.028204975629786418</v>
      </c>
      <c r="P16" s="3">
        <f t="shared" si="9"/>
        <v>-0.12111506159594394</v>
      </c>
      <c r="R16" s="3">
        <f t="shared" si="10"/>
        <v>2.6645000000000003</v>
      </c>
      <c r="S16" s="3">
        <f t="shared" si="11"/>
        <v>1.3855</v>
      </c>
      <c r="T16" t="s">
        <v>32</v>
      </c>
      <c r="U16">
        <v>512.260125</v>
      </c>
      <c r="V16" s="3">
        <f t="shared" si="0"/>
        <v>0</v>
      </c>
      <c r="W16" s="3">
        <f t="shared" si="12"/>
        <v>0.028204975629786418</v>
      </c>
      <c r="X16" s="3">
        <f t="shared" si="13"/>
        <v>0.12111506159594394</v>
      </c>
      <c r="Y16" s="5">
        <f t="shared" si="14"/>
        <v>0.0021652832912306846</v>
      </c>
      <c r="AA16" s="4" t="s">
        <v>250</v>
      </c>
      <c r="AB16" s="4">
        <v>2840</v>
      </c>
      <c r="AC16" s="4">
        <v>2840</v>
      </c>
      <c r="AD16" s="4">
        <v>-1</v>
      </c>
      <c r="AE16" s="11">
        <f t="shared" si="15"/>
        <v>0</v>
      </c>
      <c r="AF16" s="3">
        <f>20*LOG(AC16/AB16)/0.88587</f>
        <v>0</v>
      </c>
      <c r="AG16" s="7">
        <v>-0.37</v>
      </c>
      <c r="AH16">
        <f t="shared" si="16"/>
        <v>110</v>
      </c>
      <c r="AI16">
        <f t="shared" si="1"/>
        <v>0</v>
      </c>
      <c r="AK16">
        <f>IF(ISEVEN(B16),$O$2*P16,$O$1*P16)</f>
        <v>-0.13686001960341665</v>
      </c>
      <c r="AL16" s="3">
        <f t="shared" si="17"/>
        <v>0.23313998039658335</v>
      </c>
      <c r="AM16">
        <f t="shared" si="2"/>
        <v>-0.02379235760634457</v>
      </c>
      <c r="AN16">
        <f t="shared" si="3"/>
        <v>-0.026011560693641644</v>
      </c>
      <c r="AO16" s="3">
        <f t="shared" si="18"/>
        <v>0.007000000000000117</v>
      </c>
    </row>
    <row r="17" spans="2:41" ht="12.75">
      <c r="B17">
        <v>111</v>
      </c>
      <c r="C17">
        <v>2.577</v>
      </c>
      <c r="D17">
        <v>2.594</v>
      </c>
      <c r="E17">
        <v>1.224</v>
      </c>
      <c r="F17">
        <v>1.22</v>
      </c>
      <c r="G17">
        <v>2.979</v>
      </c>
      <c r="H17">
        <v>1.22</v>
      </c>
      <c r="I17" s="3">
        <f t="shared" si="4"/>
        <v>0.05711106394312965</v>
      </c>
      <c r="J17" s="9">
        <f t="shared" si="5"/>
        <v>-0.02843174269588309</v>
      </c>
      <c r="K17" s="3">
        <f t="shared" si="6"/>
        <v>-1.7590000000000001</v>
      </c>
      <c r="L17">
        <v>0.03123</v>
      </c>
      <c r="M17">
        <v>-0.04978</v>
      </c>
      <c r="N17" s="3">
        <f t="shared" si="7"/>
        <v>-0.08101</v>
      </c>
      <c r="O17" s="3">
        <f t="shared" si="8"/>
        <v>0.006087074450892717</v>
      </c>
      <c r="P17" s="3">
        <f t="shared" si="9"/>
        <v>-0.1307393852409093</v>
      </c>
      <c r="R17" s="3">
        <f t="shared" si="10"/>
        <v>2.5854999999999997</v>
      </c>
      <c r="S17" s="3">
        <f t="shared" si="11"/>
        <v>1.222</v>
      </c>
      <c r="T17" t="s">
        <v>33</v>
      </c>
      <c r="U17">
        <v>570.713195</v>
      </c>
      <c r="V17" s="3">
        <f t="shared" si="0"/>
        <v>0</v>
      </c>
      <c r="W17" s="3">
        <f t="shared" si="12"/>
        <v>0.006087074450892717</v>
      </c>
      <c r="X17" s="3">
        <f t="shared" si="13"/>
        <v>0.1307393852409093</v>
      </c>
      <c r="Y17" s="5">
        <f t="shared" si="14"/>
        <v>0.0032733224222585957</v>
      </c>
      <c r="AA17" s="4" t="s">
        <v>251</v>
      </c>
      <c r="AB17" s="4">
        <v>2500</v>
      </c>
      <c r="AC17" s="4">
        <v>2520</v>
      </c>
      <c r="AD17" s="4">
        <v>1</v>
      </c>
      <c r="AE17" s="11">
        <f t="shared" si="15"/>
        <v>0.06921064219012978</v>
      </c>
      <c r="AF17" s="3">
        <f>20*LOG(AC17/AB17)/0.599265</f>
        <v>0.115492548689027</v>
      </c>
      <c r="AG17" s="7">
        <v>0.23</v>
      </c>
      <c r="AH17">
        <f t="shared" si="16"/>
        <v>111</v>
      </c>
      <c r="AI17">
        <f t="shared" si="1"/>
        <v>0</v>
      </c>
      <c r="AK17">
        <f>IF(ISEVEN(B17),$O$2*P17,$O$1*P17)</f>
        <v>-0.21833477335231855</v>
      </c>
      <c r="AL17" s="3">
        <f t="shared" si="17"/>
        <v>-0.4483347733523185</v>
      </c>
      <c r="AM17">
        <f t="shared" si="2"/>
        <v>-0.021241830065359495</v>
      </c>
      <c r="AN17">
        <f t="shared" si="3"/>
        <v>-0.03278688524590167</v>
      </c>
      <c r="AO17" s="3">
        <f t="shared" si="18"/>
        <v>-0.7590000000000001</v>
      </c>
    </row>
    <row r="18" spans="2:41" ht="12.75">
      <c r="B18">
        <v>112</v>
      </c>
      <c r="C18">
        <v>2.547</v>
      </c>
      <c r="D18">
        <v>2.574</v>
      </c>
      <c r="E18">
        <v>1.087</v>
      </c>
      <c r="F18">
        <v>1.13</v>
      </c>
      <c r="G18">
        <v>2.439</v>
      </c>
      <c r="H18">
        <v>4.564</v>
      </c>
      <c r="I18" s="3">
        <f t="shared" si="4"/>
        <v>0.09159195209505414</v>
      </c>
      <c r="J18" s="9">
        <f t="shared" si="5"/>
        <v>0.33697798794250383</v>
      </c>
      <c r="K18" s="3">
        <f t="shared" si="6"/>
        <v>2.125</v>
      </c>
      <c r="L18">
        <v>-0.06698</v>
      </c>
      <c r="M18">
        <v>-0.3009</v>
      </c>
      <c r="N18" s="3">
        <f t="shared" si="7"/>
        <v>-0.23392000000000002</v>
      </c>
      <c r="O18" s="3">
        <f t="shared" si="8"/>
        <v>0.040567962602817205</v>
      </c>
      <c r="P18" s="3">
        <f t="shared" si="9"/>
        <v>0.2346703453974776</v>
      </c>
      <c r="R18" s="3">
        <f t="shared" si="10"/>
        <v>2.5605</v>
      </c>
      <c r="S18" s="3">
        <f t="shared" si="11"/>
        <v>1.1084999999999998</v>
      </c>
      <c r="T18" t="s">
        <v>34</v>
      </c>
      <c r="U18">
        <v>643.8044600000001</v>
      </c>
      <c r="V18" s="3">
        <f t="shared" si="0"/>
        <v>0</v>
      </c>
      <c r="W18" s="3">
        <f t="shared" si="12"/>
        <v>0.040567962602817205</v>
      </c>
      <c r="X18" s="3">
        <f t="shared" si="13"/>
        <v>0.2346703453974776</v>
      </c>
      <c r="Y18" s="5">
        <f t="shared" si="14"/>
        <v>0.03879115922417676</v>
      </c>
      <c r="AA18" s="4" t="s">
        <v>252</v>
      </c>
      <c r="AB18" s="4">
        <v>2200</v>
      </c>
      <c r="AC18" s="4">
        <v>2300</v>
      </c>
      <c r="AD18" s="4">
        <v>-2</v>
      </c>
      <c r="AE18" s="11">
        <f t="shared" si="15"/>
        <v>0.3861031039077325</v>
      </c>
      <c r="AF18" s="3">
        <f>20*LOG(AC18/AB18)/0.88587</f>
        <v>0.4358462346706994</v>
      </c>
      <c r="AG18" s="7">
        <v>0.38</v>
      </c>
      <c r="AH18">
        <f t="shared" si="16"/>
        <v>112</v>
      </c>
      <c r="AI18">
        <f t="shared" si="1"/>
        <v>0</v>
      </c>
      <c r="AK18">
        <f>IF(ISEVEN(B18),$O$2*P18,$O$1*P18)</f>
        <v>0.26517749029914967</v>
      </c>
      <c r="AL18" s="3">
        <f t="shared" si="17"/>
        <v>-0.11482250970085034</v>
      </c>
      <c r="AM18">
        <f t="shared" si="2"/>
        <v>-0.011959521619135348</v>
      </c>
      <c r="AN18">
        <f t="shared" si="3"/>
        <v>-0.017699115044248002</v>
      </c>
      <c r="AO18" s="3">
        <f t="shared" si="18"/>
        <v>0.125</v>
      </c>
    </row>
    <row r="19" spans="2:41" ht="12.75">
      <c r="B19">
        <v>113</v>
      </c>
      <c r="C19">
        <v>2.5</v>
      </c>
      <c r="D19">
        <v>2.513</v>
      </c>
      <c r="E19">
        <v>1.003</v>
      </c>
      <c r="F19">
        <v>1.04</v>
      </c>
      <c r="G19">
        <v>13.97</v>
      </c>
      <c r="H19">
        <v>14.74</v>
      </c>
      <c r="I19" s="3">
        <f t="shared" si="4"/>
        <v>0.04504959841076627</v>
      </c>
      <c r="J19" s="9">
        <f t="shared" si="5"/>
        <v>0.31464812556724653</v>
      </c>
      <c r="K19" s="3">
        <f t="shared" si="6"/>
        <v>0.7699999999999996</v>
      </c>
      <c r="L19">
        <v>0.3108</v>
      </c>
      <c r="M19">
        <v>0.6016</v>
      </c>
      <c r="N19" s="3">
        <f t="shared" si="7"/>
        <v>0.2908</v>
      </c>
      <c r="O19" s="3">
        <f t="shared" si="8"/>
        <v>-0.005974391081470659</v>
      </c>
      <c r="P19" s="3">
        <f t="shared" si="9"/>
        <v>0.2123404830222203</v>
      </c>
      <c r="R19" s="3">
        <f t="shared" si="10"/>
        <v>2.5065</v>
      </c>
      <c r="S19" s="3">
        <f t="shared" si="11"/>
        <v>1.0215</v>
      </c>
      <c r="T19" t="s">
        <v>35</v>
      </c>
      <c r="U19">
        <v>683.49671</v>
      </c>
      <c r="V19" s="3">
        <f t="shared" si="0"/>
        <v>0</v>
      </c>
      <c r="W19" s="3">
        <f t="shared" si="12"/>
        <v>0.005974391081470659</v>
      </c>
      <c r="X19" s="3">
        <f t="shared" si="13"/>
        <v>0.2123404830222203</v>
      </c>
      <c r="Y19" s="5">
        <f t="shared" si="14"/>
        <v>0.03622124326970156</v>
      </c>
      <c r="AA19" s="4" t="s">
        <v>253</v>
      </c>
      <c r="AB19" s="4">
        <v>2040</v>
      </c>
      <c r="AC19" s="4">
        <v>2100</v>
      </c>
      <c r="AD19" s="4">
        <v>0</v>
      </c>
      <c r="AE19" s="11">
        <f t="shared" si="15"/>
        <v>0.25178254616040935</v>
      </c>
      <c r="AF19" s="3">
        <f>20*LOG(AC19/AB19)/0.599265</f>
        <v>0.42015226345675005</v>
      </c>
      <c r="AG19" s="7">
        <v>-0.13</v>
      </c>
      <c r="AH19">
        <f t="shared" si="16"/>
        <v>113</v>
      </c>
      <c r="AI19">
        <f t="shared" si="1"/>
        <v>0</v>
      </c>
      <c r="AK19">
        <f>IF(ISEVEN(B19),$O$2*P19,$O$1*P19)</f>
        <v>0.3546086066471079</v>
      </c>
      <c r="AL19" s="3">
        <f t="shared" si="17"/>
        <v>0.4846086066471079</v>
      </c>
      <c r="AM19">
        <f t="shared" si="2"/>
        <v>-0.01694915254237301</v>
      </c>
      <c r="AN19">
        <f t="shared" si="3"/>
        <v>-0.009615384615384623</v>
      </c>
      <c r="AO19" s="3">
        <f t="shared" si="18"/>
        <v>0.7699999999999996</v>
      </c>
    </row>
    <row r="20" spans="2:41" ht="12.75">
      <c r="B20">
        <v>114</v>
      </c>
      <c r="C20">
        <v>2.23</v>
      </c>
      <c r="D20">
        <v>2.224</v>
      </c>
      <c r="E20">
        <v>0.5083</v>
      </c>
      <c r="F20">
        <v>0.4887</v>
      </c>
      <c r="G20">
        <v>18.13</v>
      </c>
      <c r="H20">
        <v>33.56</v>
      </c>
      <c r="I20" s="3">
        <f t="shared" si="4"/>
        <v>-0.02340160276281573</v>
      </c>
      <c r="J20" s="9">
        <f t="shared" si="5"/>
        <v>-0.3415554134906347</v>
      </c>
      <c r="K20" s="3">
        <f t="shared" si="6"/>
        <v>15.430000000000003</v>
      </c>
      <c r="L20">
        <v>1.596</v>
      </c>
      <c r="M20">
        <v>1.951</v>
      </c>
      <c r="N20" s="3">
        <f t="shared" si="7"/>
        <v>0.355</v>
      </c>
      <c r="O20" s="3">
        <f t="shared" si="8"/>
        <v>-0.07442559225505266</v>
      </c>
      <c r="P20" s="3">
        <f t="shared" si="9"/>
        <v>-0.4438630560356609</v>
      </c>
      <c r="R20" s="3">
        <f t="shared" si="10"/>
        <v>2.2270000000000003</v>
      </c>
      <c r="S20" s="3">
        <f t="shared" si="11"/>
        <v>0.4985</v>
      </c>
      <c r="T20" t="s">
        <v>36</v>
      </c>
      <c r="U20">
        <v>1099.421635</v>
      </c>
      <c r="V20" s="3">
        <f t="shared" si="0"/>
        <v>0</v>
      </c>
      <c r="W20" s="3">
        <f t="shared" si="12"/>
        <v>0.07442559225505266</v>
      </c>
      <c r="X20" s="3">
        <f t="shared" si="13"/>
        <v>0.4438630560356609</v>
      </c>
      <c r="Y20" s="5">
        <f t="shared" si="14"/>
        <v>0.039317953861584654</v>
      </c>
      <c r="AA20" s="4" t="s">
        <v>254</v>
      </c>
      <c r="AB20" s="4">
        <v>1020</v>
      </c>
      <c r="AC20" s="4">
        <v>992</v>
      </c>
      <c r="AD20" s="4">
        <v>-15</v>
      </c>
      <c r="AE20" s="11">
        <f t="shared" si="15"/>
        <v>-0.24176999215477823</v>
      </c>
      <c r="AF20" s="3">
        <f>20*LOG(AC20/AB20)/0.88587</f>
        <v>-0.27291813940508003</v>
      </c>
      <c r="AG20" s="7">
        <v>0.55</v>
      </c>
      <c r="AH20">
        <f t="shared" si="16"/>
        <v>114</v>
      </c>
      <c r="AI20">
        <f t="shared" si="1"/>
        <v>0</v>
      </c>
      <c r="AK20">
        <f>IF(ISEVEN(B20),$O$2*P20,$O$1*P20)</f>
        <v>-0.5015652533202968</v>
      </c>
      <c r="AL20" s="3">
        <f t="shared" si="17"/>
        <v>-1.0515652533202968</v>
      </c>
      <c r="AM20">
        <f t="shared" si="2"/>
        <v>-0.003344481605351239</v>
      </c>
      <c r="AN20">
        <f t="shared" si="3"/>
        <v>-0.014937589523224827</v>
      </c>
      <c r="AO20" s="3">
        <f t="shared" si="18"/>
        <v>0.43000000000000327</v>
      </c>
    </row>
    <row r="21" spans="2:41" ht="12.75">
      <c r="B21">
        <v>115</v>
      </c>
      <c r="C21">
        <v>2.235</v>
      </c>
      <c r="D21">
        <v>2.303</v>
      </c>
      <c r="E21">
        <v>0.478</v>
      </c>
      <c r="F21">
        <v>0.5328</v>
      </c>
      <c r="G21">
        <v>19.15</v>
      </c>
      <c r="H21">
        <v>9.047</v>
      </c>
      <c r="I21" s="3">
        <f t="shared" si="4"/>
        <v>0.2603282099255167</v>
      </c>
      <c r="J21" s="9">
        <f t="shared" si="5"/>
        <v>0.9427263910025165</v>
      </c>
      <c r="K21" s="3">
        <f t="shared" si="6"/>
        <v>-10.102999999999998</v>
      </c>
      <c r="L21">
        <v>1.626</v>
      </c>
      <c r="M21">
        <v>2.24</v>
      </c>
      <c r="N21" s="3">
        <f t="shared" si="7"/>
        <v>0.6140000000000003</v>
      </c>
      <c r="O21" s="3">
        <f t="shared" si="8"/>
        <v>0.20930422043327976</v>
      </c>
      <c r="P21" s="3">
        <f t="shared" si="9"/>
        <v>0.8404187484574903</v>
      </c>
      <c r="R21" s="3">
        <f t="shared" si="10"/>
        <v>2.269</v>
      </c>
      <c r="S21" s="3">
        <f t="shared" si="11"/>
        <v>0.5054000000000001</v>
      </c>
      <c r="T21" t="s">
        <v>37</v>
      </c>
      <c r="U21">
        <v>1040.753805</v>
      </c>
      <c r="V21" s="3">
        <f t="shared" si="0"/>
        <v>0</v>
      </c>
      <c r="W21" s="3">
        <f t="shared" si="12"/>
        <v>0.20930422043327976</v>
      </c>
      <c r="X21" s="3">
        <f t="shared" si="13"/>
        <v>0.8404187484574903</v>
      </c>
      <c r="Y21" s="5">
        <f t="shared" si="14"/>
        <v>0.10842896715472905</v>
      </c>
      <c r="AA21" s="4" t="s">
        <v>255</v>
      </c>
      <c r="AB21" s="4">
        <v>972</v>
      </c>
      <c r="AC21" s="4">
        <v>1080</v>
      </c>
      <c r="AD21" s="4">
        <v>10</v>
      </c>
      <c r="AE21" s="11">
        <f t="shared" si="15"/>
        <v>0.9151498112135028</v>
      </c>
      <c r="AF21" s="3">
        <f>20*LOG(AC21/AB21)/0.599265</f>
        <v>1.5271204078554608</v>
      </c>
      <c r="AG21" s="7">
        <v>1.936</v>
      </c>
      <c r="AH21">
        <f t="shared" si="16"/>
        <v>115</v>
      </c>
      <c r="AI21">
        <f t="shared" si="1"/>
        <v>0</v>
      </c>
      <c r="AK21">
        <f>IF(ISEVEN(B21),$O$2*P21,$O$1*P21)</f>
        <v>1.4034993099240087</v>
      </c>
      <c r="AL21" s="3">
        <f t="shared" si="17"/>
        <v>-0.5325006900759912</v>
      </c>
      <c r="AM21">
        <f t="shared" si="2"/>
        <v>-0.016736401673640183</v>
      </c>
      <c r="AN21">
        <f t="shared" si="3"/>
        <v>-0.013513513513513483</v>
      </c>
      <c r="AO21" s="3">
        <f t="shared" si="18"/>
        <v>-0.10299999999999798</v>
      </c>
    </row>
    <row r="22" spans="2:41" ht="12.75">
      <c r="B22">
        <v>116</v>
      </c>
      <c r="C22">
        <v>2.303</v>
      </c>
      <c r="D22">
        <v>2.278</v>
      </c>
      <c r="E22">
        <v>0.5462</v>
      </c>
      <c r="F22">
        <v>0.4797</v>
      </c>
      <c r="G22">
        <v>17.05</v>
      </c>
      <c r="H22">
        <v>39.78</v>
      </c>
      <c r="I22" s="3">
        <f t="shared" si="4"/>
        <v>-0.09480436442299078</v>
      </c>
      <c r="J22" s="9">
        <f t="shared" si="5"/>
        <v>-1.1276395467563474</v>
      </c>
      <c r="K22" s="3">
        <f t="shared" si="6"/>
        <v>22.73</v>
      </c>
      <c r="L22">
        <v>1.298</v>
      </c>
      <c r="M22">
        <v>1.196</v>
      </c>
      <c r="N22" s="3">
        <f t="shared" si="7"/>
        <v>-0.10200000000000009</v>
      </c>
      <c r="O22" s="3">
        <f t="shared" si="8"/>
        <v>-0.14582835391522772</v>
      </c>
      <c r="P22" s="3">
        <f t="shared" si="9"/>
        <v>-1.2299471893013736</v>
      </c>
      <c r="R22" s="3">
        <f t="shared" si="10"/>
        <v>2.2904999999999998</v>
      </c>
      <c r="S22" s="3">
        <f t="shared" si="11"/>
        <v>0.51295</v>
      </c>
      <c r="T22" t="s">
        <v>38</v>
      </c>
      <c r="U22">
        <v>1006.06623</v>
      </c>
      <c r="V22" s="3">
        <f t="shared" si="0"/>
        <v>0</v>
      </c>
      <c r="W22" s="3">
        <f t="shared" si="12"/>
        <v>0.14582835391522772</v>
      </c>
      <c r="X22" s="3">
        <f t="shared" si="13"/>
        <v>1.2299471893013736</v>
      </c>
      <c r="Y22" s="5">
        <f t="shared" si="14"/>
        <v>0.12964226532800469</v>
      </c>
      <c r="AA22" s="4" t="s">
        <v>256</v>
      </c>
      <c r="AB22" s="4">
        <v>1100</v>
      </c>
      <c r="AC22" s="4">
        <v>968</v>
      </c>
      <c r="AD22" s="4">
        <v>-23</v>
      </c>
      <c r="AE22" s="11">
        <f t="shared" si="15"/>
        <v>-1.1103465569966273</v>
      </c>
      <c r="AF22" s="3">
        <f>20*LOG(AC22/AB22)/0.88587</f>
        <v>-1.2533967252493337</v>
      </c>
      <c r="AG22" s="7">
        <v>-1.955</v>
      </c>
      <c r="AH22">
        <f t="shared" si="16"/>
        <v>116</v>
      </c>
      <c r="AI22">
        <f t="shared" si="1"/>
        <v>0</v>
      </c>
      <c r="AK22">
        <f>IF(ISEVEN(B22),$O$2*P22,$O$1*P22)</f>
        <v>-1.3898403239105521</v>
      </c>
      <c r="AL22" s="3">
        <f t="shared" si="17"/>
        <v>0.565159676089448</v>
      </c>
      <c r="AM22">
        <f t="shared" si="2"/>
        <v>-0.006957158549981738</v>
      </c>
      <c r="AN22">
        <f t="shared" si="3"/>
        <v>-0.008963935793204024</v>
      </c>
      <c r="AO22" s="3">
        <f t="shared" si="18"/>
        <v>-0.2699999999999996</v>
      </c>
    </row>
    <row r="23" spans="2:41" ht="12.75">
      <c r="B23">
        <v>117</v>
      </c>
      <c r="C23">
        <v>2.378</v>
      </c>
      <c r="D23">
        <v>2.363</v>
      </c>
      <c r="E23">
        <v>0.6683</v>
      </c>
      <c r="F23">
        <v>0.6198</v>
      </c>
      <c r="G23">
        <v>14.07</v>
      </c>
      <c r="H23">
        <v>34.94</v>
      </c>
      <c r="I23" s="3">
        <f t="shared" si="4"/>
        <v>-0.05496257300607538</v>
      </c>
      <c r="J23" s="9">
        <f t="shared" si="5"/>
        <v>-0.6543977844085813</v>
      </c>
      <c r="K23" s="3">
        <f t="shared" si="6"/>
        <v>20.869999999999997</v>
      </c>
      <c r="L23">
        <v>1.456</v>
      </c>
      <c r="M23">
        <v>2.004</v>
      </c>
      <c r="N23" s="3">
        <f t="shared" si="7"/>
        <v>0.548</v>
      </c>
      <c r="O23" s="3">
        <f t="shared" si="8"/>
        <v>-0.10598656249831231</v>
      </c>
      <c r="P23" s="3">
        <f t="shared" si="9"/>
        <v>-0.7567054269536075</v>
      </c>
      <c r="R23" s="3">
        <f t="shared" si="10"/>
        <v>2.3705</v>
      </c>
      <c r="S23" s="3">
        <f t="shared" si="11"/>
        <v>0.64405</v>
      </c>
      <c r="T23" t="s">
        <v>39</v>
      </c>
      <c r="U23">
        <v>934.370905</v>
      </c>
      <c r="V23" s="3">
        <f t="shared" si="0"/>
        <v>0</v>
      </c>
      <c r="W23" s="3">
        <f t="shared" si="12"/>
        <v>0.10598656249831231</v>
      </c>
      <c r="X23" s="3">
        <f t="shared" si="13"/>
        <v>0.7567054269536075</v>
      </c>
      <c r="Y23" s="5">
        <f t="shared" si="14"/>
        <v>0.07530471236705223</v>
      </c>
      <c r="AA23" s="4" t="s">
        <v>257</v>
      </c>
      <c r="AB23" s="4">
        <v>1340</v>
      </c>
      <c r="AC23" s="4">
        <v>1250</v>
      </c>
      <c r="AD23" s="4">
        <v>-21</v>
      </c>
      <c r="AE23" s="11">
        <f t="shared" si="15"/>
        <v>-0.603895707135024</v>
      </c>
      <c r="AF23" s="3">
        <f>20*LOG(AC23/AB23)/0.599265</f>
        <v>-1.007727311181237</v>
      </c>
      <c r="AG23" s="7">
        <v>-1.7</v>
      </c>
      <c r="AH23">
        <f t="shared" si="16"/>
        <v>117</v>
      </c>
      <c r="AI23">
        <f t="shared" si="1"/>
        <v>0</v>
      </c>
      <c r="AK23">
        <f>IF(ISEVEN(B23),$O$2*P23,$O$1*P23)</f>
        <v>-1.2636980630125245</v>
      </c>
      <c r="AL23" s="3">
        <f t="shared" si="17"/>
        <v>0.43630193698747544</v>
      </c>
      <c r="AM23">
        <f t="shared" si="2"/>
        <v>-0.0025437677689660854</v>
      </c>
      <c r="AN23">
        <f t="shared" si="3"/>
        <v>-0.008389803162310394</v>
      </c>
      <c r="AO23" s="3">
        <f t="shared" si="18"/>
        <v>-0.13000000000000256</v>
      </c>
    </row>
    <row r="24" spans="2:41" ht="12.75">
      <c r="B24">
        <v>118</v>
      </c>
      <c r="C24">
        <v>2.361</v>
      </c>
      <c r="D24">
        <v>2.372</v>
      </c>
      <c r="E24">
        <v>0.6878</v>
      </c>
      <c r="F24">
        <v>0.759</v>
      </c>
      <c r="G24">
        <v>13.58</v>
      </c>
      <c r="H24">
        <v>-0.02048</v>
      </c>
      <c r="I24" s="3">
        <f t="shared" si="4"/>
        <v>0.04037395226995932</v>
      </c>
      <c r="J24" s="9">
        <f t="shared" si="5"/>
        <v>0.8555920881897144</v>
      </c>
      <c r="K24" s="3">
        <f t="shared" si="6"/>
        <v>-13.60048</v>
      </c>
      <c r="L24">
        <v>1.687</v>
      </c>
      <c r="M24">
        <v>1.357</v>
      </c>
      <c r="N24" s="3">
        <f t="shared" si="7"/>
        <v>-0.33000000000000007</v>
      </c>
      <c r="O24" s="3">
        <f t="shared" si="8"/>
        <v>-0.010650037222277607</v>
      </c>
      <c r="P24" s="3">
        <f t="shared" si="9"/>
        <v>0.7532844456446882</v>
      </c>
      <c r="R24" s="3">
        <f t="shared" si="10"/>
        <v>2.3665000000000003</v>
      </c>
      <c r="S24" s="3">
        <f t="shared" si="11"/>
        <v>0.7234</v>
      </c>
      <c r="T24" t="s">
        <v>40</v>
      </c>
      <c r="U24">
        <v>870.0081</v>
      </c>
      <c r="V24" s="3">
        <f t="shared" si="0"/>
        <v>0</v>
      </c>
      <c r="W24" s="3">
        <f t="shared" si="12"/>
        <v>0.010650037222277607</v>
      </c>
      <c r="X24" s="3">
        <f t="shared" si="13"/>
        <v>0.7532844456446882</v>
      </c>
      <c r="Y24" s="5">
        <f t="shared" si="14"/>
        <v>0.09842410837710815</v>
      </c>
      <c r="AA24" s="4" t="s">
        <v>258</v>
      </c>
      <c r="AB24" s="4">
        <v>1380</v>
      </c>
      <c r="AC24" s="4">
        <v>1520</v>
      </c>
      <c r="AD24" s="4">
        <v>13</v>
      </c>
      <c r="AE24" s="11">
        <f t="shared" si="15"/>
        <v>0.8392900308707207</v>
      </c>
      <c r="AF24" s="3">
        <f>20*LOG(AC24/AB24)/0.88587</f>
        <v>0.9474189563600988</v>
      </c>
      <c r="AG24" s="7">
        <v>-0.2</v>
      </c>
      <c r="AH24">
        <f t="shared" si="16"/>
        <v>118</v>
      </c>
      <c r="AI24">
        <f t="shared" si="1"/>
        <v>0</v>
      </c>
      <c r="AK24">
        <f>IF(ISEVEN(B24),$O$2*P24,$O$1*P24)</f>
        <v>0.8512114235784976</v>
      </c>
      <c r="AL24" s="3">
        <f t="shared" si="17"/>
        <v>1.0512114235784975</v>
      </c>
      <c r="AM24">
        <f t="shared" si="2"/>
        <v>-0.0031986042454203124</v>
      </c>
      <c r="AN24">
        <f t="shared" si="3"/>
        <v>-0.0013175230566534926</v>
      </c>
      <c r="AO24" s="3">
        <f t="shared" si="18"/>
        <v>-0.6004799999999992</v>
      </c>
    </row>
    <row r="25" spans="2:41" ht="12.75">
      <c r="B25">
        <v>119</v>
      </c>
      <c r="C25">
        <v>2.43</v>
      </c>
      <c r="D25">
        <v>2.472</v>
      </c>
      <c r="E25">
        <v>0.7206</v>
      </c>
      <c r="F25">
        <v>0.7673</v>
      </c>
      <c r="G25">
        <v>13.17</v>
      </c>
      <c r="H25">
        <v>0.2582</v>
      </c>
      <c r="I25" s="3">
        <f t="shared" si="4"/>
        <v>0.14884385636932074</v>
      </c>
      <c r="J25" s="9">
        <f t="shared" si="5"/>
        <v>0.5454188082836604</v>
      </c>
      <c r="K25" s="3">
        <f t="shared" si="6"/>
        <v>-12.9118</v>
      </c>
      <c r="L25">
        <v>1.882</v>
      </c>
      <c r="M25">
        <v>1.965</v>
      </c>
      <c r="N25" s="3">
        <f t="shared" si="7"/>
        <v>0.08300000000000018</v>
      </c>
      <c r="O25" s="3">
        <f t="shared" si="8"/>
        <v>0.0978198668770838</v>
      </c>
      <c r="P25" s="3">
        <f t="shared" si="9"/>
        <v>0.4431111657386342</v>
      </c>
      <c r="R25" s="3">
        <f t="shared" si="10"/>
        <v>2.451</v>
      </c>
      <c r="S25" s="3">
        <f t="shared" si="11"/>
        <v>0.74395</v>
      </c>
      <c r="T25" t="s">
        <v>41</v>
      </c>
      <c r="U25">
        <v>816.015135</v>
      </c>
      <c r="V25" s="3">
        <f t="shared" si="0"/>
        <v>0</v>
      </c>
      <c r="W25" s="3">
        <f t="shared" si="12"/>
        <v>0.0978198668770838</v>
      </c>
      <c r="X25" s="3">
        <f t="shared" si="13"/>
        <v>0.4431111657386342</v>
      </c>
      <c r="Y25" s="5">
        <f t="shared" si="14"/>
        <v>0.06277303582229983</v>
      </c>
      <c r="AA25" s="4" t="s">
        <v>259</v>
      </c>
      <c r="AB25" s="4">
        <v>1450</v>
      </c>
      <c r="AC25" s="4">
        <v>1540</v>
      </c>
      <c r="AD25" s="4">
        <v>12</v>
      </c>
      <c r="AE25" s="11">
        <f t="shared" si="15"/>
        <v>0.5230543720297627</v>
      </c>
      <c r="AF25" s="3">
        <f>20*LOG(AC25/AB25)/0.599265</f>
        <v>0.8728264991777638</v>
      </c>
      <c r="AG25" s="7">
        <v>1.2</v>
      </c>
      <c r="AH25">
        <f t="shared" si="16"/>
        <v>119</v>
      </c>
      <c r="AI25">
        <f t="shared" si="1"/>
        <v>0</v>
      </c>
      <c r="AK25">
        <f>IF(ISEVEN(B25),$O$2*P25,$O$1*P25)</f>
        <v>0.739995646783519</v>
      </c>
      <c r="AL25" s="3">
        <f t="shared" si="17"/>
        <v>-0.4600043532164809</v>
      </c>
      <c r="AM25">
        <f t="shared" si="2"/>
        <v>-0.0061060227588120445</v>
      </c>
      <c r="AN25">
        <f t="shared" si="3"/>
        <v>-0.0035188322689952245</v>
      </c>
      <c r="AO25" s="3">
        <f t="shared" si="18"/>
        <v>-0.9117999999999995</v>
      </c>
    </row>
    <row r="26" spans="2:41" ht="12.75">
      <c r="B26">
        <v>120</v>
      </c>
      <c r="C26">
        <v>2.475</v>
      </c>
      <c r="D26">
        <v>2.481</v>
      </c>
      <c r="E26">
        <v>0.8706</v>
      </c>
      <c r="F26">
        <v>0.8407</v>
      </c>
      <c r="G26">
        <v>14.11</v>
      </c>
      <c r="H26">
        <v>30.74</v>
      </c>
      <c r="I26" s="3">
        <f t="shared" si="4"/>
        <v>0.021031220052431798</v>
      </c>
      <c r="J26" s="9">
        <f t="shared" si="5"/>
        <v>-0.30355230808433253</v>
      </c>
      <c r="K26" s="3">
        <f t="shared" si="6"/>
        <v>16.63</v>
      </c>
      <c r="L26">
        <v>2.508</v>
      </c>
      <c r="M26">
        <v>2.687</v>
      </c>
      <c r="N26" s="3">
        <f t="shared" si="7"/>
        <v>0.17899999999999983</v>
      </c>
      <c r="O26" s="3">
        <f t="shared" si="8"/>
        <v>-0.029992769439805132</v>
      </c>
      <c r="P26" s="3">
        <f t="shared" si="9"/>
        <v>-0.40585995062935876</v>
      </c>
      <c r="R26" s="3">
        <f t="shared" si="10"/>
        <v>2.4779999999999998</v>
      </c>
      <c r="S26" s="3">
        <f t="shared" si="11"/>
        <v>0.85565</v>
      </c>
      <c r="T26" t="s">
        <v>42</v>
      </c>
      <c r="U26">
        <v>765.653915</v>
      </c>
      <c r="V26" s="3">
        <f t="shared" si="0"/>
        <v>0</v>
      </c>
      <c r="W26" s="3">
        <f t="shared" si="12"/>
        <v>0.029992769439805132</v>
      </c>
      <c r="X26" s="3">
        <f t="shared" si="13"/>
        <v>0.40585995062935876</v>
      </c>
      <c r="Y26" s="5">
        <f t="shared" si="14"/>
        <v>0.03494419447203884</v>
      </c>
      <c r="AA26" s="4" t="s">
        <v>260</v>
      </c>
      <c r="AB26" s="4">
        <v>1760</v>
      </c>
      <c r="AC26" s="4">
        <v>1690</v>
      </c>
      <c r="AD26" s="4">
        <v>-17</v>
      </c>
      <c r="AE26" s="11">
        <f t="shared" si="15"/>
        <v>-0.3525192640095259</v>
      </c>
      <c r="AF26" s="3">
        <f>20*LOG(AC26/AB26)/0.88587</f>
        <v>-0.39793566099938577</v>
      </c>
      <c r="AG26" s="7">
        <v>-0.95</v>
      </c>
      <c r="AH26">
        <f t="shared" si="16"/>
        <v>120</v>
      </c>
      <c r="AI26">
        <f t="shared" si="1"/>
        <v>0</v>
      </c>
      <c r="AK26">
        <f>IF(ISEVEN(B26),$O$2*P26,$O$1*P26)</f>
        <v>-0.45862174421117535</v>
      </c>
      <c r="AL26" s="3">
        <f t="shared" si="17"/>
        <v>0.4913782557888246</v>
      </c>
      <c r="AM26">
        <f t="shared" si="2"/>
        <v>-0.01079715138984604</v>
      </c>
      <c r="AN26">
        <f t="shared" si="3"/>
        <v>-0.0051147852979659455</v>
      </c>
      <c r="AO26" s="3">
        <f t="shared" si="18"/>
        <v>-0.370000000000001</v>
      </c>
    </row>
    <row r="27" spans="2:41" ht="12.75">
      <c r="B27">
        <v>121</v>
      </c>
      <c r="C27">
        <v>2.511</v>
      </c>
      <c r="D27">
        <v>2.529</v>
      </c>
      <c r="E27">
        <v>0.9915</v>
      </c>
      <c r="F27">
        <v>1.03</v>
      </c>
      <c r="G27">
        <v>12.89</v>
      </c>
      <c r="H27">
        <v>8.508</v>
      </c>
      <c r="I27" s="3">
        <f t="shared" si="4"/>
        <v>0.06204233262964544</v>
      </c>
      <c r="J27" s="9">
        <f t="shared" si="5"/>
        <v>0.330890123277014</v>
      </c>
      <c r="K27" s="3">
        <f t="shared" si="6"/>
        <v>-4.3820000000000014</v>
      </c>
      <c r="L27">
        <v>2.659</v>
      </c>
      <c r="M27">
        <v>2.045</v>
      </c>
      <c r="N27" s="3">
        <f t="shared" si="7"/>
        <v>-0.6139999999999999</v>
      </c>
      <c r="O27" s="3">
        <f t="shared" si="8"/>
        <v>0.011018343137408508</v>
      </c>
      <c r="P27" s="3">
        <f t="shared" si="9"/>
        <v>0.22858248073198778</v>
      </c>
      <c r="R27" s="3">
        <f t="shared" si="10"/>
        <v>2.52</v>
      </c>
      <c r="S27" s="3">
        <f t="shared" si="11"/>
        <v>1.01075</v>
      </c>
      <c r="T27" t="s">
        <v>43</v>
      </c>
      <c r="U27">
        <v>697.71689</v>
      </c>
      <c r="V27" s="3">
        <f t="shared" si="0"/>
        <v>0</v>
      </c>
      <c r="W27" s="3">
        <f t="shared" si="12"/>
        <v>0.011018343137408508</v>
      </c>
      <c r="X27" s="3">
        <f t="shared" si="13"/>
        <v>0.22858248073198778</v>
      </c>
      <c r="Y27" s="5">
        <f t="shared" si="14"/>
        <v>0.03809052683650752</v>
      </c>
      <c r="AA27" s="4" t="s">
        <v>261</v>
      </c>
      <c r="AB27" s="4">
        <v>1988</v>
      </c>
      <c r="AC27" s="4">
        <v>2052</v>
      </c>
      <c r="AD27" s="4">
        <v>4.5</v>
      </c>
      <c r="AE27" s="11">
        <f t="shared" si="15"/>
        <v>0.27521952756968304</v>
      </c>
      <c r="AF27" s="3">
        <f>20*LOG(AC27/AB27)/0.599265</f>
        <v>0.4592618083313443</v>
      </c>
      <c r="AG27" s="7">
        <v>0.23</v>
      </c>
      <c r="AH27">
        <f t="shared" si="16"/>
        <v>121</v>
      </c>
      <c r="AI27">
        <f t="shared" si="1"/>
        <v>0</v>
      </c>
      <c r="AK27">
        <f>IF(ISEVEN(B27),$O$2*P27,$O$1*P27)</f>
        <v>0.3817327428224196</v>
      </c>
      <c r="AL27" s="3">
        <f t="shared" si="17"/>
        <v>0.15173274282241958</v>
      </c>
      <c r="AM27">
        <f t="shared" si="2"/>
        <v>-0.0025214321734744797</v>
      </c>
      <c r="AN27">
        <f t="shared" si="3"/>
        <v>0.0038834951456310713</v>
      </c>
      <c r="AO27" s="3">
        <f t="shared" si="18"/>
        <v>0.11799999999999855</v>
      </c>
    </row>
    <row r="28" spans="2:41" ht="12.75">
      <c r="B28">
        <v>122</v>
      </c>
      <c r="C28">
        <v>2.565</v>
      </c>
      <c r="D28">
        <v>2.608</v>
      </c>
      <c r="E28">
        <v>1.046</v>
      </c>
      <c r="F28">
        <v>1.099</v>
      </c>
      <c r="G28">
        <v>12.17</v>
      </c>
      <c r="H28">
        <v>11.63</v>
      </c>
      <c r="I28" s="3">
        <f t="shared" si="4"/>
        <v>0.14440435224095086</v>
      </c>
      <c r="J28" s="9">
        <f t="shared" si="5"/>
        <v>0.4293201578447026</v>
      </c>
      <c r="K28" s="3">
        <f t="shared" si="6"/>
        <v>-0.5399999999999991</v>
      </c>
      <c r="L28">
        <v>2.639</v>
      </c>
      <c r="M28">
        <v>3.571</v>
      </c>
      <c r="N28" s="3">
        <f t="shared" si="7"/>
        <v>0.9320000000000004</v>
      </c>
      <c r="O28" s="3">
        <f t="shared" si="8"/>
        <v>0.09338036274871392</v>
      </c>
      <c r="P28" s="3">
        <f t="shared" si="9"/>
        <v>0.3270125152996764</v>
      </c>
      <c r="R28" s="3">
        <f t="shared" si="10"/>
        <v>2.5865</v>
      </c>
      <c r="S28" s="3">
        <f t="shared" si="11"/>
        <v>1.0725</v>
      </c>
      <c r="T28" t="s">
        <v>44</v>
      </c>
      <c r="U28">
        <v>644.767045</v>
      </c>
      <c r="V28" s="3">
        <f t="shared" si="0"/>
        <v>0</v>
      </c>
      <c r="W28" s="3">
        <f t="shared" si="12"/>
        <v>0.09338036274871392</v>
      </c>
      <c r="X28" s="3">
        <f t="shared" si="13"/>
        <v>0.3270125152996764</v>
      </c>
      <c r="Y28" s="5">
        <f t="shared" si="14"/>
        <v>0.049417249417249356</v>
      </c>
      <c r="AA28" s="4" t="s">
        <v>262</v>
      </c>
      <c r="AB28" s="4">
        <v>2095</v>
      </c>
      <c r="AC28" s="4">
        <v>2200</v>
      </c>
      <c r="AD28" s="4">
        <v>0</v>
      </c>
      <c r="AE28" s="11">
        <f t="shared" si="15"/>
        <v>0.4247730703978428</v>
      </c>
      <c r="AF28" s="3">
        <f>20*LOG(AC28/AB28)/0.88587</f>
        <v>0.47949819995918447</v>
      </c>
      <c r="AG28" s="7">
        <v>0.71</v>
      </c>
      <c r="AH28">
        <f t="shared" si="16"/>
        <v>122</v>
      </c>
      <c r="AI28">
        <f t="shared" si="1"/>
        <v>0</v>
      </c>
      <c r="AK28">
        <f>IF(ISEVEN(B28),$O$2*P28,$O$1*P28)</f>
        <v>0.3695241422886343</v>
      </c>
      <c r="AL28" s="3">
        <f t="shared" si="17"/>
        <v>-0.3404758577113657</v>
      </c>
      <c r="AM28">
        <f t="shared" si="2"/>
        <v>-0.001434034416826058</v>
      </c>
      <c r="AN28">
        <f t="shared" si="3"/>
        <v>-0.0009099181073704385</v>
      </c>
      <c r="AO28" s="3">
        <f t="shared" si="18"/>
        <v>-0.5399999999999991</v>
      </c>
    </row>
    <row r="29" spans="2:41" ht="12.75">
      <c r="B29">
        <v>123</v>
      </c>
      <c r="C29">
        <v>2.612</v>
      </c>
      <c r="D29">
        <v>2.601</v>
      </c>
      <c r="E29">
        <v>1.173</v>
      </c>
      <c r="F29">
        <v>1.163</v>
      </c>
      <c r="G29">
        <v>11.04</v>
      </c>
      <c r="H29">
        <v>14.01</v>
      </c>
      <c r="I29" s="3">
        <f t="shared" si="4"/>
        <v>-0.03665640814327203</v>
      </c>
      <c r="J29" s="9">
        <f t="shared" si="5"/>
        <v>-0.07436594774161666</v>
      </c>
      <c r="K29" s="3">
        <f t="shared" si="6"/>
        <v>2.9700000000000006</v>
      </c>
      <c r="L29">
        <v>2.591</v>
      </c>
      <c r="M29">
        <v>1.966</v>
      </c>
      <c r="N29" s="3">
        <f t="shared" si="7"/>
        <v>-0.6250000000000002</v>
      </c>
      <c r="O29" s="3">
        <f t="shared" si="8"/>
        <v>-0.08768039763550896</v>
      </c>
      <c r="P29" s="3">
        <f t="shared" si="9"/>
        <v>-0.17667359028664287</v>
      </c>
      <c r="R29" s="3">
        <f t="shared" si="10"/>
        <v>2.6065</v>
      </c>
      <c r="S29" s="3">
        <f t="shared" si="11"/>
        <v>1.1680000000000001</v>
      </c>
      <c r="T29" t="s">
        <v>45</v>
      </c>
      <c r="U29">
        <v>605.258875</v>
      </c>
      <c r="V29" s="3">
        <f t="shared" si="0"/>
        <v>0</v>
      </c>
      <c r="W29" s="3">
        <f t="shared" si="12"/>
        <v>0.08768039763550896</v>
      </c>
      <c r="X29" s="3">
        <f t="shared" si="13"/>
        <v>0.17667359028664287</v>
      </c>
      <c r="Y29" s="5">
        <f t="shared" si="14"/>
        <v>0.008561643835616445</v>
      </c>
      <c r="AA29" s="4" t="s">
        <v>263</v>
      </c>
      <c r="AB29" s="4">
        <v>2351</v>
      </c>
      <c r="AC29" s="4">
        <v>2329</v>
      </c>
      <c r="AD29" s="4">
        <v>-3</v>
      </c>
      <c r="AE29" s="11">
        <f t="shared" si="15"/>
        <v>-0.08166281180517374</v>
      </c>
      <c r="AF29" s="3">
        <f>20*LOG(AC29/AB29)/0.599265</f>
        <v>-0.13627161907532348</v>
      </c>
      <c r="AG29" s="7">
        <v>-0.25</v>
      </c>
      <c r="AH29">
        <f t="shared" si="16"/>
        <v>123</v>
      </c>
      <c r="AI29">
        <f t="shared" si="1"/>
        <v>0</v>
      </c>
      <c r="AK29">
        <f>IF(ISEVEN(B29),$O$2*P29,$O$1*P29)</f>
        <v>-0.2950448957786936</v>
      </c>
      <c r="AL29" s="3">
        <f t="shared" si="17"/>
        <v>-0.04504489577869358</v>
      </c>
      <c r="AM29">
        <f t="shared" si="2"/>
        <v>-0.0021312872975276613</v>
      </c>
      <c r="AN29">
        <f t="shared" si="3"/>
        <v>-0.001289767841788527</v>
      </c>
      <c r="AO29" s="3">
        <f t="shared" si="18"/>
        <v>-0.02999999999999936</v>
      </c>
    </row>
    <row r="30" spans="2:41" ht="12.75">
      <c r="B30">
        <v>124</v>
      </c>
      <c r="C30">
        <v>2.678</v>
      </c>
      <c r="D30">
        <v>2.676</v>
      </c>
      <c r="E30">
        <v>1.284</v>
      </c>
      <c r="F30">
        <v>1.223</v>
      </c>
      <c r="G30">
        <v>9.981</v>
      </c>
      <c r="H30">
        <v>6.749</v>
      </c>
      <c r="I30" s="3">
        <f t="shared" si="4"/>
        <v>-0.006489271604092549</v>
      </c>
      <c r="J30" s="9">
        <f t="shared" si="5"/>
        <v>-0.42277133393097993</v>
      </c>
      <c r="K30" s="3">
        <f t="shared" si="6"/>
        <v>-3.232</v>
      </c>
      <c r="L30">
        <v>2.41</v>
      </c>
      <c r="M30">
        <v>1.69</v>
      </c>
      <c r="N30" s="3">
        <f t="shared" si="7"/>
        <v>-0.7200000000000002</v>
      </c>
      <c r="O30" s="3">
        <f t="shared" si="8"/>
        <v>-0.05751326109632948</v>
      </c>
      <c r="P30" s="3">
        <f t="shared" si="9"/>
        <v>-0.5250789764760061</v>
      </c>
      <c r="R30" s="3">
        <f t="shared" si="10"/>
        <v>2.677</v>
      </c>
      <c r="S30" s="3">
        <f t="shared" si="11"/>
        <v>1.2535</v>
      </c>
      <c r="T30" t="s">
        <v>46</v>
      </c>
      <c r="U30">
        <v>548.4817</v>
      </c>
      <c r="V30" s="3">
        <f t="shared" si="0"/>
        <v>0</v>
      </c>
      <c r="W30" s="3">
        <f t="shared" si="12"/>
        <v>0.05751326109632948</v>
      </c>
      <c r="X30" s="3">
        <f t="shared" si="13"/>
        <v>0.5250789764760061</v>
      </c>
      <c r="Y30" s="5">
        <f t="shared" si="14"/>
        <v>0.0486637415237335</v>
      </c>
      <c r="AA30" s="4" t="s">
        <v>264</v>
      </c>
      <c r="AB30" s="4">
        <v>2571</v>
      </c>
      <c r="AC30" s="4">
        <v>2450</v>
      </c>
      <c r="AD30" s="4">
        <v>3</v>
      </c>
      <c r="AE30" s="11">
        <f t="shared" si="15"/>
        <v>-0.41871984556656255</v>
      </c>
      <c r="AF30" s="3">
        <f>20*LOG(AC30/AB30)/0.88587</f>
        <v>-0.47266511515974413</v>
      </c>
      <c r="AG30" s="7">
        <v>-0.54</v>
      </c>
      <c r="AH30">
        <f t="shared" si="16"/>
        <v>124</v>
      </c>
      <c r="AI30">
        <f t="shared" si="1"/>
        <v>0</v>
      </c>
      <c r="AK30">
        <f>IF(ISEVEN(B30),$O$2*P30,$O$1*P30)</f>
        <v>-0.5933392434178868</v>
      </c>
      <c r="AL30" s="3">
        <f t="shared" si="17"/>
        <v>-0.05333924341788676</v>
      </c>
      <c r="AM30">
        <f t="shared" si="2"/>
        <v>-0.0011682242990654647</v>
      </c>
      <c r="AN30">
        <f t="shared" si="3"/>
        <v>-0.0016353229762878182</v>
      </c>
      <c r="AO30" s="3">
        <f t="shared" si="18"/>
        <v>-0.2320000000000002</v>
      </c>
    </row>
    <row r="31" spans="2:41" ht="12.75">
      <c r="B31">
        <v>125</v>
      </c>
      <c r="C31">
        <v>2.724</v>
      </c>
      <c r="D31">
        <v>2.738</v>
      </c>
      <c r="E31">
        <v>1.318</v>
      </c>
      <c r="F31">
        <v>1.376</v>
      </c>
      <c r="G31">
        <v>10.07</v>
      </c>
      <c r="H31">
        <v>10.98</v>
      </c>
      <c r="I31" s="3">
        <f t="shared" si="4"/>
        <v>0.04452681114447221</v>
      </c>
      <c r="J31" s="9">
        <f t="shared" si="5"/>
        <v>0.37406047283002847</v>
      </c>
      <c r="K31" s="3">
        <f t="shared" si="6"/>
        <v>0.9100000000000001</v>
      </c>
      <c r="L31">
        <v>2.001</v>
      </c>
      <c r="M31">
        <v>2.468</v>
      </c>
      <c r="N31" s="3">
        <f t="shared" si="7"/>
        <v>0.4670000000000001</v>
      </c>
      <c r="O31" s="3">
        <f t="shared" si="8"/>
        <v>-0.006497178347764719</v>
      </c>
      <c r="P31" s="3">
        <f t="shared" si="9"/>
        <v>0.27175283028500224</v>
      </c>
      <c r="R31" s="3">
        <f t="shared" si="10"/>
        <v>2.731</v>
      </c>
      <c r="S31" s="3">
        <f t="shared" si="11"/>
        <v>1.347</v>
      </c>
      <c r="T31" t="s">
        <v>47</v>
      </c>
      <c r="U31">
        <v>493.66421</v>
      </c>
      <c r="V31" s="3">
        <f t="shared" si="0"/>
        <v>0</v>
      </c>
      <c r="W31" s="3">
        <f t="shared" si="12"/>
        <v>0.006497178347764719</v>
      </c>
      <c r="X31" s="3">
        <f t="shared" si="13"/>
        <v>0.27175283028500224</v>
      </c>
      <c r="Y31" s="5">
        <f t="shared" si="14"/>
        <v>0.043058648849294605</v>
      </c>
      <c r="AA31" s="4" t="s">
        <v>265</v>
      </c>
      <c r="AB31" s="4">
        <v>2641</v>
      </c>
      <c r="AC31" s="4">
        <v>2753</v>
      </c>
      <c r="AD31" s="4">
        <v>0</v>
      </c>
      <c r="AE31" s="11">
        <f t="shared" si="15"/>
        <v>0.36075620372812445</v>
      </c>
      <c r="AF31" s="3">
        <f>20*LOG(AC31/AB31)/0.599265</f>
        <v>0.6019977868357478</v>
      </c>
      <c r="AG31" s="7">
        <v>-0.13</v>
      </c>
      <c r="AH31">
        <f t="shared" si="16"/>
        <v>125</v>
      </c>
      <c r="AI31">
        <f t="shared" si="1"/>
        <v>0</v>
      </c>
      <c r="AK31">
        <f>IF(ISEVEN(B31),$O$2*P31,$O$1*P31)</f>
        <v>0.45382722657595376</v>
      </c>
      <c r="AL31" s="3">
        <f t="shared" si="17"/>
        <v>0.5838272265759538</v>
      </c>
      <c r="AM31">
        <f t="shared" si="2"/>
        <v>-0.0018968133535659686</v>
      </c>
      <c r="AN31">
        <f t="shared" si="3"/>
        <v>-0.0003633720930233772</v>
      </c>
      <c r="AO31" s="3">
        <f t="shared" si="18"/>
        <v>0.9100000000000001</v>
      </c>
    </row>
    <row r="32" spans="2:41" ht="12.75">
      <c r="B32">
        <v>126</v>
      </c>
      <c r="C32">
        <v>2.721</v>
      </c>
      <c r="D32">
        <v>2.738</v>
      </c>
      <c r="E32">
        <v>1.483</v>
      </c>
      <c r="F32">
        <v>1.555</v>
      </c>
      <c r="G32">
        <v>8.422</v>
      </c>
      <c r="H32">
        <v>18.77</v>
      </c>
      <c r="I32" s="3">
        <f t="shared" si="4"/>
        <v>0.05409804036427014</v>
      </c>
      <c r="J32" s="9">
        <f t="shared" si="5"/>
        <v>0.4117848466894849</v>
      </c>
      <c r="K32" s="3">
        <f t="shared" si="6"/>
        <v>10.347999999999999</v>
      </c>
      <c r="L32">
        <v>2.986</v>
      </c>
      <c r="M32">
        <v>3.201</v>
      </c>
      <c r="N32" s="3">
        <f t="shared" si="7"/>
        <v>0.21499999999999986</v>
      </c>
      <c r="O32" s="3">
        <f t="shared" si="8"/>
        <v>0.0030740508720332113</v>
      </c>
      <c r="P32" s="3">
        <f t="shared" si="9"/>
        <v>0.3094772041444587</v>
      </c>
      <c r="R32" s="3">
        <f t="shared" si="10"/>
        <v>2.7295</v>
      </c>
      <c r="S32" s="3">
        <f t="shared" si="11"/>
        <v>1.5190000000000001</v>
      </c>
      <c r="T32" t="s">
        <v>48</v>
      </c>
      <c r="U32">
        <v>434.708755</v>
      </c>
      <c r="V32" s="3">
        <f t="shared" si="0"/>
        <v>0</v>
      </c>
      <c r="W32" s="3">
        <f t="shared" si="12"/>
        <v>0.0030740508720332113</v>
      </c>
      <c r="X32" s="3">
        <f t="shared" si="13"/>
        <v>0.3094772041444587</v>
      </c>
      <c r="Y32" s="5">
        <f t="shared" si="14"/>
        <v>0.04739960500329153</v>
      </c>
      <c r="AA32" s="4" t="s">
        <v>266</v>
      </c>
      <c r="AB32" s="4">
        <v>2973</v>
      </c>
      <c r="AC32" s="4">
        <v>3112</v>
      </c>
      <c r="AD32" s="4">
        <v>-10</v>
      </c>
      <c r="AE32" s="11">
        <f t="shared" si="15"/>
        <v>0.3968935822542714</v>
      </c>
      <c r="AF32" s="3">
        <f>20*LOG(AC32/AB32)/0.88587</f>
        <v>0.4480268913658566</v>
      </c>
      <c r="AG32" s="7">
        <v>0.21</v>
      </c>
      <c r="AH32">
        <f t="shared" si="16"/>
        <v>126</v>
      </c>
      <c r="AI32">
        <f t="shared" si="1"/>
        <v>0</v>
      </c>
      <c r="AK32">
        <f>IF(ISEVEN(B32),$O$2*P32,$O$1*P32)</f>
        <v>0.3497092406832383</v>
      </c>
      <c r="AL32" s="3">
        <f t="shared" si="17"/>
        <v>0.13970924068323828</v>
      </c>
      <c r="AM32">
        <f t="shared" si="2"/>
        <v>-0.002360080917059903</v>
      </c>
      <c r="AN32">
        <f t="shared" si="3"/>
        <v>-0.0006430868167203292</v>
      </c>
      <c r="AO32" s="3">
        <f t="shared" si="18"/>
        <v>0.347999999999999</v>
      </c>
    </row>
    <row r="33" spans="2:41" ht="12.75">
      <c r="B33">
        <v>127</v>
      </c>
      <c r="C33">
        <v>2.822</v>
      </c>
      <c r="D33">
        <v>2.815</v>
      </c>
      <c r="E33">
        <v>1.71</v>
      </c>
      <c r="F33">
        <v>1.701</v>
      </c>
      <c r="G33">
        <v>7.231</v>
      </c>
      <c r="H33">
        <v>10.21</v>
      </c>
      <c r="I33" s="3">
        <f t="shared" si="4"/>
        <v>-0.021572204619279972</v>
      </c>
      <c r="J33" s="9">
        <f t="shared" si="5"/>
        <v>-0.04583593559169555</v>
      </c>
      <c r="K33" s="3">
        <f t="shared" si="6"/>
        <v>2.979000000000001</v>
      </c>
      <c r="L33">
        <v>2.928</v>
      </c>
      <c r="M33">
        <v>2.765</v>
      </c>
      <c r="N33" s="3">
        <f t="shared" si="7"/>
        <v>-0.1629999999999998</v>
      </c>
      <c r="O33" s="3">
        <f t="shared" si="8"/>
        <v>-0.07259619411151691</v>
      </c>
      <c r="P33" s="3">
        <f t="shared" si="9"/>
        <v>-0.14814357813672174</v>
      </c>
      <c r="R33" s="3">
        <f t="shared" si="10"/>
        <v>2.8185000000000002</v>
      </c>
      <c r="S33" s="3">
        <f t="shared" si="11"/>
        <v>1.7055</v>
      </c>
      <c r="T33" t="s">
        <v>49</v>
      </c>
      <c r="U33">
        <v>379.18946</v>
      </c>
      <c r="V33" s="3">
        <f t="shared" si="0"/>
        <v>0</v>
      </c>
      <c r="W33" s="3">
        <f t="shared" si="12"/>
        <v>0.07259619411151691</v>
      </c>
      <c r="X33" s="3">
        <f t="shared" si="13"/>
        <v>0.14814357813672174</v>
      </c>
      <c r="Y33" s="5">
        <f t="shared" si="14"/>
        <v>0.0052770448548812065</v>
      </c>
      <c r="AA33" s="4" t="s">
        <v>267</v>
      </c>
      <c r="AB33" s="4">
        <v>3423</v>
      </c>
      <c r="AC33" s="4">
        <v>3405</v>
      </c>
      <c r="AD33" s="4">
        <v>-3</v>
      </c>
      <c r="AE33" s="11">
        <f t="shared" si="15"/>
        <v>-0.04579565778146256</v>
      </c>
      <c r="AF33" s="3">
        <f>20*LOG(AC33/AB33)/0.599265</f>
        <v>-0.07641971044773607</v>
      </c>
      <c r="AG33" s="7">
        <v>0.23</v>
      </c>
      <c r="AH33">
        <f t="shared" si="16"/>
        <v>127</v>
      </c>
      <c r="AI33">
        <f t="shared" si="1"/>
        <v>0</v>
      </c>
      <c r="AK33">
        <f>IF(ISEVEN(B33),$O$2*P33,$O$1*P33)</f>
        <v>-0.2473997754883253</v>
      </c>
      <c r="AL33" s="3">
        <f t="shared" si="17"/>
        <v>-0.47739977548832535</v>
      </c>
      <c r="AM33">
        <f t="shared" si="2"/>
        <v>-0.0008771929824561737</v>
      </c>
      <c r="AN33">
        <f t="shared" si="3"/>
        <v>-0.0008818342151675818</v>
      </c>
      <c r="AO33" s="3">
        <f t="shared" si="18"/>
        <v>-0.02099999999999902</v>
      </c>
    </row>
    <row r="34" spans="2:41" ht="12.75">
      <c r="B34">
        <v>128</v>
      </c>
      <c r="C34">
        <v>2.866</v>
      </c>
      <c r="D34">
        <v>2.88</v>
      </c>
      <c r="E34">
        <v>1.89</v>
      </c>
      <c r="F34">
        <v>1.911</v>
      </c>
      <c r="G34">
        <v>6.234</v>
      </c>
      <c r="H34">
        <v>8.159</v>
      </c>
      <c r="I34" s="3">
        <f t="shared" si="4"/>
        <v>0.04232603395810318</v>
      </c>
      <c r="J34" s="9">
        <f t="shared" si="5"/>
        <v>0.09597765763537416</v>
      </c>
      <c r="K34" s="3">
        <f t="shared" si="6"/>
        <v>1.9250000000000007</v>
      </c>
      <c r="L34">
        <v>2.677</v>
      </c>
      <c r="M34">
        <v>2.28</v>
      </c>
      <c r="N34" s="3">
        <f t="shared" si="7"/>
        <v>-0.39700000000000024</v>
      </c>
      <c r="O34" s="3">
        <f t="shared" si="8"/>
        <v>-0.008697955534133751</v>
      </c>
      <c r="P34" s="3">
        <f t="shared" si="9"/>
        <v>-0.006329984909652045</v>
      </c>
      <c r="R34" s="3">
        <f t="shared" si="10"/>
        <v>2.873</v>
      </c>
      <c r="S34" s="3">
        <f t="shared" si="11"/>
        <v>1.9005</v>
      </c>
      <c r="T34" t="s">
        <v>50</v>
      </c>
      <c r="U34">
        <v>321.146735</v>
      </c>
      <c r="V34" s="3">
        <f t="shared" si="0"/>
        <v>0</v>
      </c>
      <c r="W34" s="3">
        <f t="shared" si="12"/>
        <v>0.008697955534133751</v>
      </c>
      <c r="X34" s="3">
        <f t="shared" si="13"/>
        <v>0.006329984909652045</v>
      </c>
      <c r="Y34" s="5">
        <f t="shared" si="14"/>
        <v>0.011049723756906145</v>
      </c>
      <c r="AA34" s="4" t="s">
        <v>268</v>
      </c>
      <c r="AB34" s="4">
        <v>3781</v>
      </c>
      <c r="AC34" s="4">
        <v>3821</v>
      </c>
      <c r="AD34" s="4">
        <v>-2</v>
      </c>
      <c r="AE34" s="11">
        <f t="shared" si="15"/>
        <v>0.09140720651746517</v>
      </c>
      <c r="AF34" s="3">
        <f>20*LOG(AC34/AB34)/0.88587</f>
        <v>0.10318354444496954</v>
      </c>
      <c r="AG34" s="7">
        <v>0.05</v>
      </c>
      <c r="AH34">
        <f t="shared" si="16"/>
        <v>128</v>
      </c>
      <c r="AI34">
        <f t="shared" si="1"/>
        <v>0</v>
      </c>
      <c r="AK34">
        <f>IF(ISEVEN(B34),$O$2*P34,$O$1*P34)</f>
        <v>-0.0071528829479068105</v>
      </c>
      <c r="AL34" s="3">
        <f t="shared" si="17"/>
        <v>-0.05715288294790681</v>
      </c>
      <c r="AM34">
        <f t="shared" si="2"/>
        <v>-0.00026455026455035293</v>
      </c>
      <c r="AN34">
        <f t="shared" si="3"/>
        <v>0.0002616431187859471</v>
      </c>
      <c r="AO34" s="3">
        <f t="shared" si="18"/>
        <v>-0.07499999999999929</v>
      </c>
    </row>
    <row r="35" spans="2:41" ht="12.75">
      <c r="B35">
        <v>129</v>
      </c>
      <c r="C35">
        <v>2.881</v>
      </c>
      <c r="D35">
        <v>2.899</v>
      </c>
      <c r="E35">
        <v>2.078</v>
      </c>
      <c r="F35">
        <v>2.096</v>
      </c>
      <c r="G35">
        <v>6.429</v>
      </c>
      <c r="H35">
        <v>3.276</v>
      </c>
      <c r="I35" s="3">
        <f t="shared" si="4"/>
        <v>0.054099141491690116</v>
      </c>
      <c r="J35" s="9">
        <f t="shared" si="5"/>
        <v>0.07491470181060936</v>
      </c>
      <c r="K35" s="3">
        <f t="shared" si="6"/>
        <v>-3.1530000000000005</v>
      </c>
      <c r="L35">
        <v>2.602</v>
      </c>
      <c r="M35">
        <v>3.013</v>
      </c>
      <c r="N35" s="3">
        <f t="shared" si="7"/>
        <v>0.41100000000000003</v>
      </c>
      <c r="O35" s="3">
        <f t="shared" si="8"/>
        <v>0.003075151999453185</v>
      </c>
      <c r="P35" s="3">
        <f t="shared" si="9"/>
        <v>-0.02739294073441685</v>
      </c>
      <c r="R35" s="3">
        <f t="shared" si="10"/>
        <v>2.8899999999999997</v>
      </c>
      <c r="S35" s="3">
        <f t="shared" si="11"/>
        <v>2.0869999999999997</v>
      </c>
      <c r="T35" t="s">
        <v>51</v>
      </c>
      <c r="U35">
        <v>259.17697000000004</v>
      </c>
      <c r="V35" s="3">
        <f t="shared" si="0"/>
        <v>0</v>
      </c>
      <c r="W35" s="3">
        <f t="shared" si="12"/>
        <v>0.003075151999453185</v>
      </c>
      <c r="X35" s="3">
        <f t="shared" si="13"/>
        <v>0.02739294073441685</v>
      </c>
      <c r="Y35" s="5">
        <f t="shared" si="14"/>
        <v>0.008624820316243526</v>
      </c>
      <c r="AA35" s="4" t="s">
        <v>269</v>
      </c>
      <c r="AB35" s="4">
        <v>4163</v>
      </c>
      <c r="AC35" s="4">
        <v>4201</v>
      </c>
      <c r="AD35" s="4">
        <v>3</v>
      </c>
      <c r="AE35" s="11">
        <f t="shared" si="15"/>
        <v>0.07892541302429097</v>
      </c>
      <c r="AF35" s="3">
        <f>20*LOG(AC35/AB35)/0.599265</f>
        <v>0.13170369206326243</v>
      </c>
      <c r="AG35" s="7">
        <v>0.48</v>
      </c>
      <c r="AH35">
        <f t="shared" si="16"/>
        <v>129</v>
      </c>
      <c r="AI35">
        <f t="shared" si="1"/>
        <v>0</v>
      </c>
      <c r="AK35">
        <f>IF(ISEVEN(B35),$O$2*P35,$O$1*P35)</f>
        <v>-0.04574621102647614</v>
      </c>
      <c r="AL35" s="3">
        <f t="shared" si="17"/>
        <v>-0.5257462110264761</v>
      </c>
      <c r="AM35">
        <f t="shared" si="2"/>
        <v>-0.0016843118383061987</v>
      </c>
      <c r="AN35">
        <f t="shared" si="3"/>
        <v>-0.0021469465648855774</v>
      </c>
      <c r="AO35" s="3">
        <f t="shared" si="18"/>
        <v>-0.15300000000000047</v>
      </c>
    </row>
    <row r="36" spans="2:41" ht="12.75">
      <c r="B36">
        <v>130</v>
      </c>
      <c r="C36">
        <v>3.003</v>
      </c>
      <c r="D36">
        <v>3.007</v>
      </c>
      <c r="E36">
        <v>2.273</v>
      </c>
      <c r="F36">
        <v>2.318</v>
      </c>
      <c r="G36">
        <v>5.459</v>
      </c>
      <c r="H36">
        <v>8.904</v>
      </c>
      <c r="I36" s="3">
        <f t="shared" si="4"/>
        <v>0.011561918030728677</v>
      </c>
      <c r="J36" s="9">
        <f t="shared" si="5"/>
        <v>0.17027991805212656</v>
      </c>
      <c r="K36" s="3">
        <f t="shared" si="6"/>
        <v>3.4450000000000003</v>
      </c>
      <c r="L36">
        <v>2.469</v>
      </c>
      <c r="M36">
        <v>2.511</v>
      </c>
      <c r="N36" s="3">
        <f t="shared" si="7"/>
        <v>0.04200000000000026</v>
      </c>
      <c r="O36" s="3">
        <f t="shared" si="8"/>
        <v>-0.03946207146150825</v>
      </c>
      <c r="P36" s="3">
        <f t="shared" si="9"/>
        <v>0.06797227550710035</v>
      </c>
      <c r="R36" s="3">
        <f t="shared" si="10"/>
        <v>3.005</v>
      </c>
      <c r="S36" s="3">
        <f t="shared" si="11"/>
        <v>2.2955</v>
      </c>
      <c r="T36" t="s">
        <v>52</v>
      </c>
      <c r="U36">
        <v>205.61352499999998</v>
      </c>
      <c r="V36" s="3">
        <f t="shared" si="0"/>
        <v>0</v>
      </c>
      <c r="W36" s="3">
        <f t="shared" si="12"/>
        <v>0.03946207146150825</v>
      </c>
      <c r="X36" s="3">
        <f t="shared" si="13"/>
        <v>0.06797227550710035</v>
      </c>
      <c r="Y36" s="5">
        <f t="shared" si="14"/>
        <v>0.019603572206490928</v>
      </c>
      <c r="AA36" s="4" t="s">
        <v>270</v>
      </c>
      <c r="AB36" s="4">
        <v>4555</v>
      </c>
      <c r="AC36" s="4">
        <v>4641</v>
      </c>
      <c r="AD36" s="4">
        <v>-3</v>
      </c>
      <c r="AE36" s="11">
        <f t="shared" si="15"/>
        <v>0.1624637422002576</v>
      </c>
      <c r="AF36" s="3">
        <f>20*LOG(AC36/AB36)/0.88587</f>
        <v>0.18339456376246807</v>
      </c>
      <c r="AG36" s="7">
        <v>0.38</v>
      </c>
      <c r="AH36">
        <f t="shared" si="16"/>
        <v>130</v>
      </c>
      <c r="AI36">
        <f t="shared" si="1"/>
        <v>0</v>
      </c>
      <c r="AK36">
        <f>IF(ISEVEN(B36),$O$2*P36,$O$1*P36)</f>
        <v>0.07680867132302338</v>
      </c>
      <c r="AL36" s="3">
        <f t="shared" si="17"/>
        <v>-0.3031913286769766</v>
      </c>
      <c r="AM36">
        <f t="shared" si="2"/>
        <v>-0.0019797624285084587</v>
      </c>
      <c r="AN36">
        <f t="shared" si="3"/>
        <v>-0.0010785159620362152</v>
      </c>
      <c r="AO36" s="3">
        <f t="shared" si="18"/>
        <v>0.4450000000000003</v>
      </c>
    </row>
    <row r="37" spans="2:41" ht="12.75">
      <c r="B37">
        <v>201</v>
      </c>
      <c r="C37">
        <v>2.969</v>
      </c>
      <c r="D37">
        <v>2.988</v>
      </c>
      <c r="E37">
        <v>2.491</v>
      </c>
      <c r="F37">
        <v>2.52</v>
      </c>
      <c r="G37">
        <v>5.247</v>
      </c>
      <c r="H37">
        <v>7.466</v>
      </c>
      <c r="I37" s="3">
        <f t="shared" si="4"/>
        <v>0.0554079109463317</v>
      </c>
      <c r="J37" s="9">
        <f t="shared" si="5"/>
        <v>0.10053626490075172</v>
      </c>
      <c r="K37" s="3">
        <f t="shared" si="6"/>
        <v>2.2190000000000003</v>
      </c>
      <c r="L37">
        <v>2.417</v>
      </c>
      <c r="M37">
        <v>2.39</v>
      </c>
      <c r="N37" s="3">
        <f t="shared" si="7"/>
        <v>-0.02699999999999969</v>
      </c>
      <c r="O37" s="3">
        <f t="shared" si="8"/>
        <v>0.004383921454094768</v>
      </c>
      <c r="P37" s="3">
        <f t="shared" si="9"/>
        <v>-0.0017713776442744855</v>
      </c>
      <c r="R37" s="3">
        <f t="shared" si="10"/>
        <v>2.9785</v>
      </c>
      <c r="S37" s="3">
        <f t="shared" si="11"/>
        <v>2.5055</v>
      </c>
      <c r="T37" t="s">
        <v>53</v>
      </c>
      <c r="U37">
        <v>156.90519</v>
      </c>
      <c r="V37" s="3">
        <f t="shared" si="0"/>
        <v>0</v>
      </c>
      <c r="W37" s="3">
        <f t="shared" si="12"/>
        <v>0.004383921454094768</v>
      </c>
      <c r="X37" s="3">
        <f t="shared" si="13"/>
        <v>0.0017713776442744855</v>
      </c>
      <c r="Y37" s="5">
        <f t="shared" si="14"/>
        <v>0.011574536020754306</v>
      </c>
      <c r="AA37" s="4" t="s">
        <v>271</v>
      </c>
      <c r="AB37" s="4">
        <v>4993</v>
      </c>
      <c r="AC37" s="4">
        <v>5048</v>
      </c>
      <c r="AD37" s="4">
        <v>-2</v>
      </c>
      <c r="AE37" s="11">
        <f t="shared" si="15"/>
        <v>0.09515560361936294</v>
      </c>
      <c r="AF37" s="3">
        <f>20*LOG(AC37/AB37)/0.599265</f>
        <v>0.15878718700301692</v>
      </c>
      <c r="AG37" s="7">
        <v>0.35</v>
      </c>
      <c r="AH37">
        <f t="shared" si="16"/>
        <v>201</v>
      </c>
      <c r="AI37">
        <f t="shared" si="1"/>
        <v>0</v>
      </c>
      <c r="AK37">
        <f>IF(ISEVEN(B37),$O$2*P37,$O$1*P37)</f>
        <v>-0.0029582006659383906</v>
      </c>
      <c r="AL37" s="3">
        <f t="shared" si="17"/>
        <v>-0.35295820066593836</v>
      </c>
      <c r="AM37">
        <f t="shared" si="2"/>
        <v>-0.0022079486150140748</v>
      </c>
      <c r="AN37">
        <f t="shared" si="3"/>
        <v>-0.0015873015873015886</v>
      </c>
      <c r="AO37" s="3">
        <f t="shared" si="18"/>
        <v>0.2190000000000003</v>
      </c>
    </row>
    <row r="38" spans="2:41" ht="12.75">
      <c r="B38">
        <v>202</v>
      </c>
      <c r="C38">
        <v>2.969</v>
      </c>
      <c r="D38">
        <v>2.977</v>
      </c>
      <c r="E38">
        <v>2.268</v>
      </c>
      <c r="F38">
        <v>2.296</v>
      </c>
      <c r="G38">
        <v>5.735</v>
      </c>
      <c r="H38">
        <v>7.38</v>
      </c>
      <c r="I38" s="3">
        <f t="shared" si="4"/>
        <v>0.023372741013602552</v>
      </c>
      <c r="J38" s="9">
        <f t="shared" si="5"/>
        <v>0.10657667010133928</v>
      </c>
      <c r="K38" s="3">
        <f t="shared" si="6"/>
        <v>1.6449999999999996</v>
      </c>
      <c r="L38">
        <v>2.597</v>
      </c>
      <c r="M38">
        <v>2.676</v>
      </c>
      <c r="N38" s="3">
        <f t="shared" si="7"/>
        <v>0.07900000000000018</v>
      </c>
      <c r="O38" s="3">
        <f t="shared" si="8"/>
        <v>-0.02765124847863438</v>
      </c>
      <c r="P38" s="3">
        <f t="shared" si="9"/>
        <v>0.004269027556313074</v>
      </c>
      <c r="R38" s="3">
        <f t="shared" si="10"/>
        <v>2.973</v>
      </c>
      <c r="S38" s="3">
        <f t="shared" si="11"/>
        <v>2.282</v>
      </c>
      <c r="T38" t="s">
        <v>54</v>
      </c>
      <c r="U38">
        <v>206.725675</v>
      </c>
      <c r="V38" s="3">
        <f t="shared" si="0"/>
        <v>0</v>
      </c>
      <c r="W38" s="3">
        <f t="shared" si="12"/>
        <v>0.02765124847863438</v>
      </c>
      <c r="X38" s="3">
        <f t="shared" si="13"/>
        <v>0.004269027556313074</v>
      </c>
      <c r="Y38" s="5">
        <f t="shared" si="14"/>
        <v>0.01226993865030676</v>
      </c>
      <c r="AA38" s="4" t="s">
        <v>272</v>
      </c>
      <c r="AB38" s="4">
        <v>4545</v>
      </c>
      <c r="AC38" s="4">
        <v>4603</v>
      </c>
      <c r="AD38" s="4">
        <v>-2</v>
      </c>
      <c r="AE38" s="11">
        <f t="shared" si="15"/>
        <v>0.11014174671976003</v>
      </c>
      <c r="AF38" s="3">
        <f>20*LOG(AC38/AB38)/0.88587</f>
        <v>0.12433172668648901</v>
      </c>
      <c r="AG38" s="7">
        <v>0.05</v>
      </c>
      <c r="AH38">
        <f t="shared" si="16"/>
        <v>202</v>
      </c>
      <c r="AI38">
        <f t="shared" si="1"/>
        <v>0</v>
      </c>
      <c r="AK38">
        <f>IF(ISEVEN(B38),$O$2*P38,$O$1*P38)</f>
        <v>0.0048240011386337725</v>
      </c>
      <c r="AL38" s="3">
        <f t="shared" si="17"/>
        <v>-0.04517599886136623</v>
      </c>
      <c r="AM38">
        <f t="shared" si="2"/>
        <v>-0.0019841269841270595</v>
      </c>
      <c r="AN38">
        <f t="shared" si="3"/>
        <v>-0.0023954703832752876</v>
      </c>
      <c r="AO38" s="3">
        <f t="shared" si="18"/>
        <v>-0.3550000000000004</v>
      </c>
    </row>
    <row r="39" spans="2:41" ht="12.75">
      <c r="B39">
        <v>203</v>
      </c>
      <c r="C39">
        <v>2.885</v>
      </c>
      <c r="D39">
        <v>2.89</v>
      </c>
      <c r="E39">
        <v>2.067</v>
      </c>
      <c r="F39">
        <v>2.053</v>
      </c>
      <c r="G39">
        <v>6.079</v>
      </c>
      <c r="H39">
        <v>4.857</v>
      </c>
      <c r="I39" s="3">
        <f t="shared" si="4"/>
        <v>0.015040505295954274</v>
      </c>
      <c r="J39" s="9">
        <f t="shared" si="5"/>
        <v>-0.05903054513392875</v>
      </c>
      <c r="K39" s="3">
        <f t="shared" si="6"/>
        <v>-1.2219999999999995</v>
      </c>
      <c r="L39">
        <v>2.479</v>
      </c>
      <c r="M39">
        <v>2.357</v>
      </c>
      <c r="N39" s="3">
        <f t="shared" si="7"/>
        <v>-0.12199999999999989</v>
      </c>
      <c r="O39" s="3">
        <f t="shared" si="8"/>
        <v>-0.03598348419628265</v>
      </c>
      <c r="P39" s="3">
        <f t="shared" si="9"/>
        <v>-0.16133818767895497</v>
      </c>
      <c r="R39" s="3">
        <f t="shared" si="10"/>
        <v>2.8875</v>
      </c>
      <c r="S39" s="3">
        <f t="shared" si="11"/>
        <v>2.06</v>
      </c>
      <c r="T39" t="s">
        <v>55</v>
      </c>
      <c r="U39">
        <v>263.3111</v>
      </c>
      <c r="V39" s="3">
        <f t="shared" si="0"/>
        <v>0</v>
      </c>
      <c r="W39" s="3">
        <f t="shared" si="12"/>
        <v>0.03598348419628265</v>
      </c>
      <c r="X39" s="3">
        <f t="shared" si="13"/>
        <v>0.16133818767895497</v>
      </c>
      <c r="Y39" s="5">
        <f t="shared" si="14"/>
        <v>0.0067961165048544825</v>
      </c>
      <c r="AA39" s="4" t="s">
        <v>273</v>
      </c>
      <c r="AB39" s="4">
        <v>4141</v>
      </c>
      <c r="AC39" s="4">
        <v>4115</v>
      </c>
      <c r="AD39" s="4">
        <v>1</v>
      </c>
      <c r="AE39" s="11">
        <f t="shared" si="15"/>
        <v>-0.05470781908178853</v>
      </c>
      <c r="AF39" s="3">
        <f>20*LOG(AC39/AB39)/0.599265</f>
        <v>-0.09129153059462597</v>
      </c>
      <c r="AG39" s="7">
        <v>-0.01</v>
      </c>
      <c r="AH39">
        <f t="shared" si="16"/>
        <v>203</v>
      </c>
      <c r="AI39">
        <f t="shared" si="1"/>
        <v>0</v>
      </c>
      <c r="AK39">
        <f>IF(ISEVEN(B39),$O$2*P39,$O$1*P39)</f>
        <v>-0.2694347734238548</v>
      </c>
      <c r="AL39" s="3">
        <f t="shared" si="17"/>
        <v>-0.2594347734238548</v>
      </c>
      <c r="AM39">
        <f t="shared" si="2"/>
        <v>-0.0016932752781808594</v>
      </c>
      <c r="AN39">
        <f t="shared" si="3"/>
        <v>-0.0021919142717974527</v>
      </c>
      <c r="AO39" s="3">
        <f t="shared" si="18"/>
        <v>-0.22199999999999953</v>
      </c>
    </row>
    <row r="40" spans="2:41" ht="12.75">
      <c r="B40">
        <v>204</v>
      </c>
      <c r="C40">
        <v>2.838</v>
      </c>
      <c r="D40">
        <v>2.847</v>
      </c>
      <c r="E40">
        <v>1.85</v>
      </c>
      <c r="F40">
        <v>1.866</v>
      </c>
      <c r="G40">
        <v>6.096</v>
      </c>
      <c r="H40">
        <v>8.205</v>
      </c>
      <c r="I40" s="3">
        <f t="shared" si="4"/>
        <v>0.02750152050999751</v>
      </c>
      <c r="J40" s="9">
        <f t="shared" si="5"/>
        <v>0.07479822014934596</v>
      </c>
      <c r="K40" s="3">
        <f t="shared" si="6"/>
        <v>2.109</v>
      </c>
      <c r="L40">
        <v>2.648</v>
      </c>
      <c r="M40">
        <v>2.703</v>
      </c>
      <c r="N40" s="3">
        <f t="shared" si="7"/>
        <v>0.054999999999999716</v>
      </c>
      <c r="O40" s="3">
        <f t="shared" si="8"/>
        <v>-0.02352246898223942</v>
      </c>
      <c r="P40" s="3">
        <f t="shared" si="9"/>
        <v>-0.027509422395680244</v>
      </c>
      <c r="R40" s="3">
        <f t="shared" si="10"/>
        <v>2.8425000000000002</v>
      </c>
      <c r="S40" s="3">
        <f t="shared" si="11"/>
        <v>1.858</v>
      </c>
      <c r="T40" t="s">
        <v>56</v>
      </c>
      <c r="U40">
        <v>319.374965</v>
      </c>
      <c r="V40" s="3">
        <f t="shared" si="0"/>
        <v>0</v>
      </c>
      <c r="W40" s="3">
        <f t="shared" si="12"/>
        <v>0.02352246898223942</v>
      </c>
      <c r="X40" s="3">
        <f t="shared" si="13"/>
        <v>0.027509422395680244</v>
      </c>
      <c r="Y40" s="5">
        <f t="shared" si="14"/>
        <v>0.008611410118406897</v>
      </c>
      <c r="AA40" s="4" t="s">
        <v>274</v>
      </c>
      <c r="AB40" s="4">
        <v>3711</v>
      </c>
      <c r="AC40" s="4">
        <v>3740</v>
      </c>
      <c r="AD40" s="4">
        <v>-2</v>
      </c>
      <c r="AE40" s="11">
        <f t="shared" si="15"/>
        <v>0.06761295703394207</v>
      </c>
      <c r="AF40" s="3">
        <f>20*LOG(AC40/AB40)/0.88587</f>
        <v>0.07632379133952168</v>
      </c>
      <c r="AG40" s="7">
        <v>0.8</v>
      </c>
      <c r="AH40">
        <f t="shared" si="16"/>
        <v>204</v>
      </c>
      <c r="AI40">
        <f t="shared" si="1"/>
        <v>0</v>
      </c>
      <c r="AK40">
        <f>IF(ISEVEN(B40),$O$2*P40,$O$1*P40)</f>
        <v>-0.031085647307118672</v>
      </c>
      <c r="AL40" s="3">
        <f t="shared" si="17"/>
        <v>-0.8310856473071188</v>
      </c>
      <c r="AM40">
        <f t="shared" si="2"/>
        <v>-0.0029729729729730055</v>
      </c>
      <c r="AN40">
        <f t="shared" si="3"/>
        <v>-0.002143622722400859</v>
      </c>
      <c r="AO40" s="3">
        <f t="shared" si="18"/>
        <v>0.10899999999999999</v>
      </c>
    </row>
    <row r="41" spans="2:41" ht="12.75">
      <c r="B41">
        <v>205</v>
      </c>
      <c r="C41">
        <v>2.812</v>
      </c>
      <c r="D41">
        <v>2.82</v>
      </c>
      <c r="E41">
        <v>1.691</v>
      </c>
      <c r="F41">
        <v>1.701</v>
      </c>
      <c r="G41">
        <v>6.606</v>
      </c>
      <c r="H41">
        <v>5.071</v>
      </c>
      <c r="I41" s="3">
        <f t="shared" si="4"/>
        <v>0.024675839431494102</v>
      </c>
      <c r="J41" s="9">
        <f t="shared" si="5"/>
        <v>0.05121412029654504</v>
      </c>
      <c r="K41" s="3">
        <f t="shared" si="6"/>
        <v>-1.5350000000000001</v>
      </c>
      <c r="L41">
        <v>2.74</v>
      </c>
      <c r="M41">
        <v>2.534</v>
      </c>
      <c r="N41" s="3">
        <f t="shared" si="7"/>
        <v>-0.2060000000000004</v>
      </c>
      <c r="O41" s="3">
        <f t="shared" si="8"/>
        <v>-0.026348150060742828</v>
      </c>
      <c r="P41" s="3">
        <f t="shared" si="9"/>
        <v>-0.05109352224848117</v>
      </c>
      <c r="R41" s="3">
        <f t="shared" si="10"/>
        <v>2.816</v>
      </c>
      <c r="S41" s="3">
        <f t="shared" si="11"/>
        <v>1.6960000000000002</v>
      </c>
      <c r="T41" t="s">
        <v>57</v>
      </c>
      <c r="U41">
        <v>371.62684</v>
      </c>
      <c r="V41" s="3">
        <f t="shared" si="0"/>
        <v>0</v>
      </c>
      <c r="W41" s="3">
        <f t="shared" si="12"/>
        <v>0.026348150060742828</v>
      </c>
      <c r="X41" s="3">
        <f t="shared" si="13"/>
        <v>0.05109352224848117</v>
      </c>
      <c r="Y41" s="5">
        <f t="shared" si="14"/>
        <v>0.005896226415094344</v>
      </c>
      <c r="AA41" s="4" t="s">
        <v>275</v>
      </c>
      <c r="AB41" s="4">
        <v>3395</v>
      </c>
      <c r="AC41" s="4">
        <v>3414</v>
      </c>
      <c r="AD41" s="4">
        <v>1</v>
      </c>
      <c r="AE41" s="11">
        <f t="shared" si="15"/>
        <v>0.04847476324388618</v>
      </c>
      <c r="AF41" s="3">
        <f>20*LOG(AC41/AB41)/0.599265</f>
        <v>0.08089036276753385</v>
      </c>
      <c r="AG41" s="7">
        <v>0.11</v>
      </c>
      <c r="AH41">
        <f t="shared" si="16"/>
        <v>205</v>
      </c>
      <c r="AI41">
        <f t="shared" si="1"/>
        <v>0</v>
      </c>
      <c r="AK41">
        <f>IF(ISEVEN(B41),$O$2*P41,$O$1*P41)</f>
        <v>-0.08532618215496354</v>
      </c>
      <c r="AL41" s="3">
        <f t="shared" si="17"/>
        <v>-0.19532618215496356</v>
      </c>
      <c r="AM41">
        <f t="shared" si="2"/>
        <v>-0.0038438793613246305</v>
      </c>
      <c r="AN41">
        <f t="shared" si="3"/>
        <v>-0.003527336860670197</v>
      </c>
      <c r="AO41" s="3">
        <f t="shared" si="18"/>
        <v>-0.5350000000000001</v>
      </c>
    </row>
    <row r="42" spans="2:41" ht="12.75">
      <c r="B42">
        <v>206</v>
      </c>
      <c r="C42">
        <v>2.724</v>
      </c>
      <c r="D42">
        <v>2.729</v>
      </c>
      <c r="E42">
        <v>1.503</v>
      </c>
      <c r="F42">
        <v>1.487</v>
      </c>
      <c r="G42">
        <v>9.242</v>
      </c>
      <c r="H42">
        <v>8.961</v>
      </c>
      <c r="I42" s="3">
        <f t="shared" si="4"/>
        <v>0.01592864858298028</v>
      </c>
      <c r="J42" s="9">
        <f t="shared" si="5"/>
        <v>-0.09296024129907739</v>
      </c>
      <c r="K42" s="3">
        <f t="shared" si="6"/>
        <v>-0.2810000000000006</v>
      </c>
      <c r="L42">
        <v>2.149</v>
      </c>
      <c r="M42">
        <v>1.972</v>
      </c>
      <c r="N42" s="3">
        <f t="shared" si="7"/>
        <v>-0.17700000000000005</v>
      </c>
      <c r="O42" s="3">
        <f t="shared" si="8"/>
        <v>-0.03509534090925665</v>
      </c>
      <c r="P42" s="3">
        <f t="shared" si="9"/>
        <v>-0.1952678838441036</v>
      </c>
      <c r="R42" s="3">
        <f t="shared" si="10"/>
        <v>2.7265</v>
      </c>
      <c r="S42" s="3">
        <f t="shared" si="11"/>
        <v>1.495</v>
      </c>
      <c r="T42" t="s">
        <v>58</v>
      </c>
      <c r="U42">
        <v>428.488385</v>
      </c>
      <c r="V42" s="3">
        <f t="shared" si="0"/>
        <v>0</v>
      </c>
      <c r="W42" s="3">
        <f t="shared" si="12"/>
        <v>0.03509534090925665</v>
      </c>
      <c r="X42" s="3">
        <f t="shared" si="13"/>
        <v>0.1952678838441036</v>
      </c>
      <c r="Y42" s="5">
        <f t="shared" si="14"/>
        <v>0.010702341137123607</v>
      </c>
      <c r="AA42" s="4" t="s">
        <v>276</v>
      </c>
      <c r="AB42" s="4">
        <v>3007</v>
      </c>
      <c r="AC42" s="4">
        <v>2979</v>
      </c>
      <c r="AD42" s="4">
        <v>0</v>
      </c>
      <c r="AE42" s="11">
        <f t="shared" si="15"/>
        <v>-0.08125849770947849</v>
      </c>
      <c r="AF42" s="3">
        <f>20*LOG(AC42/AB42)/0.88587</f>
        <v>-0.09172733889789528</v>
      </c>
      <c r="AG42" s="7">
        <v>0.05</v>
      </c>
      <c r="AH42">
        <f t="shared" si="16"/>
        <v>206</v>
      </c>
      <c r="AI42">
        <f t="shared" si="1"/>
        <v>0</v>
      </c>
      <c r="AK42">
        <f>IF(ISEVEN(B42),$O$2*P42,$O$1*P42)</f>
        <v>-0.22065270874383705</v>
      </c>
      <c r="AL42" s="3">
        <f t="shared" si="17"/>
        <v>-0.27065270874383707</v>
      </c>
      <c r="AM42">
        <f t="shared" si="2"/>
        <v>-0.00033266799733876716</v>
      </c>
      <c r="AN42">
        <f t="shared" si="3"/>
        <v>-0.0016812373907195337</v>
      </c>
      <c r="AO42" s="3">
        <f t="shared" si="18"/>
        <v>-0.2810000000000006</v>
      </c>
    </row>
    <row r="43" spans="2:41" ht="12.75">
      <c r="B43">
        <v>207</v>
      </c>
      <c r="C43">
        <v>2.693</v>
      </c>
      <c r="D43">
        <v>2.697</v>
      </c>
      <c r="E43">
        <v>1.367</v>
      </c>
      <c r="F43">
        <v>1.335</v>
      </c>
      <c r="G43">
        <v>9.878</v>
      </c>
      <c r="H43">
        <v>7.225</v>
      </c>
      <c r="I43" s="3">
        <f t="shared" si="4"/>
        <v>0.012891860827616335</v>
      </c>
      <c r="J43" s="9">
        <f t="shared" si="5"/>
        <v>-0.20574497734456487</v>
      </c>
      <c r="K43" s="3">
        <f t="shared" si="6"/>
        <v>-2.6530000000000005</v>
      </c>
      <c r="L43">
        <v>2.219</v>
      </c>
      <c r="M43">
        <v>1.822</v>
      </c>
      <c r="N43" s="3">
        <f t="shared" si="7"/>
        <v>-0.3969999999999998</v>
      </c>
      <c r="O43" s="3">
        <f t="shared" si="8"/>
        <v>-0.038132128664620596</v>
      </c>
      <c r="P43" s="3">
        <f t="shared" si="9"/>
        <v>-0.3080526198895911</v>
      </c>
      <c r="R43" s="3">
        <f t="shared" si="10"/>
        <v>2.6950000000000003</v>
      </c>
      <c r="S43" s="3">
        <f t="shared" si="11"/>
        <v>1.351</v>
      </c>
      <c r="T43" t="s">
        <v>59</v>
      </c>
      <c r="U43">
        <v>483.40175</v>
      </c>
      <c r="V43" s="3">
        <f t="shared" si="0"/>
        <v>0</v>
      </c>
      <c r="W43" s="3">
        <f t="shared" si="12"/>
        <v>0.038132128664620596</v>
      </c>
      <c r="X43" s="3">
        <f t="shared" si="13"/>
        <v>0.3080526198895911</v>
      </c>
      <c r="Y43" s="5">
        <f t="shared" si="14"/>
        <v>0.023686158401184328</v>
      </c>
      <c r="AA43" s="4" t="s">
        <v>277</v>
      </c>
      <c r="AB43" s="4">
        <v>2737</v>
      </c>
      <c r="AC43" s="4">
        <v>2676</v>
      </c>
      <c r="AD43" s="4">
        <v>3</v>
      </c>
      <c r="AE43" s="11">
        <f t="shared" si="15"/>
        <v>-0.19577376628676274</v>
      </c>
      <c r="AF43" s="3">
        <f>20*LOG(AC43/AB43)/0.599265</f>
        <v>-0.3266898054896627</v>
      </c>
      <c r="AG43" s="7">
        <v>-0.25</v>
      </c>
      <c r="AH43">
        <f t="shared" si="16"/>
        <v>207</v>
      </c>
      <c r="AI43">
        <f t="shared" si="1"/>
        <v>0</v>
      </c>
      <c r="AK43">
        <f>IF(ISEVEN(B43),$O$2*P43,$O$1*P43)</f>
        <v>-0.5144478752156171</v>
      </c>
      <c r="AL43" s="3">
        <f t="shared" si="17"/>
        <v>-0.2644478752156171</v>
      </c>
      <c r="AM43">
        <f t="shared" si="2"/>
        <v>-0.0010972933430870935</v>
      </c>
      <c r="AN43">
        <f t="shared" si="3"/>
        <v>-0.0022471910112360403</v>
      </c>
      <c r="AO43" s="3">
        <f t="shared" si="18"/>
        <v>0.34699999999999953</v>
      </c>
    </row>
    <row r="44" spans="2:41" ht="12.75">
      <c r="B44">
        <v>208</v>
      </c>
      <c r="C44">
        <v>2.616</v>
      </c>
      <c r="D44">
        <v>2.651</v>
      </c>
      <c r="E44">
        <v>1.255</v>
      </c>
      <c r="F44">
        <v>1.23</v>
      </c>
      <c r="G44">
        <v>11.05</v>
      </c>
      <c r="H44">
        <v>5.272</v>
      </c>
      <c r="I44" s="3">
        <f t="shared" si="4"/>
        <v>0.11543976161727378</v>
      </c>
      <c r="J44" s="9">
        <f t="shared" si="5"/>
        <v>-0.1747722875531801</v>
      </c>
      <c r="K44" s="3">
        <f t="shared" si="6"/>
        <v>-5.7780000000000005</v>
      </c>
      <c r="L44">
        <v>1.423</v>
      </c>
      <c r="M44">
        <v>1.283</v>
      </c>
      <c r="N44" s="3">
        <f t="shared" si="7"/>
        <v>-0.14000000000000012</v>
      </c>
      <c r="O44" s="3">
        <f t="shared" si="8"/>
        <v>0.06441577212503685</v>
      </c>
      <c r="P44" s="3">
        <f t="shared" si="9"/>
        <v>-0.2770799300982063</v>
      </c>
      <c r="R44" s="3">
        <f t="shared" si="10"/>
        <v>2.6334999999999997</v>
      </c>
      <c r="S44" s="3">
        <f t="shared" si="11"/>
        <v>1.2425</v>
      </c>
      <c r="T44" t="s">
        <v>60</v>
      </c>
      <c r="U44">
        <v>558.23027</v>
      </c>
      <c r="V44" s="3">
        <f t="shared" si="0"/>
        <v>0</v>
      </c>
      <c r="W44" s="3">
        <f t="shared" si="12"/>
        <v>0.06441577212503685</v>
      </c>
      <c r="X44" s="3">
        <f t="shared" si="13"/>
        <v>0.2770799300982063</v>
      </c>
      <c r="Y44" s="5">
        <f t="shared" si="14"/>
        <v>0.02012072434607639</v>
      </c>
      <c r="AA44" s="4" t="s">
        <v>278</v>
      </c>
      <c r="AB44" s="4">
        <v>2511</v>
      </c>
      <c r="AC44" s="4">
        <v>2464</v>
      </c>
      <c r="AD44" s="4">
        <v>6</v>
      </c>
      <c r="AE44" s="11">
        <f t="shared" si="15"/>
        <v>-0.16412018441069143</v>
      </c>
      <c r="AF44" s="3">
        <f>20*LOG(AC44/AB44)/0.88587</f>
        <v>-0.18526441172033303</v>
      </c>
      <c r="AG44" s="7">
        <v>-0.12</v>
      </c>
      <c r="AH44">
        <f t="shared" si="16"/>
        <v>208</v>
      </c>
      <c r="AI44">
        <f t="shared" si="1"/>
        <v>0</v>
      </c>
      <c r="AK44">
        <f>IF(ISEVEN(B44),$O$2*P44,$O$1*P44)</f>
        <v>-0.31310032101097307</v>
      </c>
      <c r="AL44" s="3">
        <f t="shared" si="17"/>
        <v>-0.19310032101097307</v>
      </c>
      <c r="AM44">
        <f t="shared" si="2"/>
        <v>-0.00039840637450212513</v>
      </c>
      <c r="AN44">
        <f t="shared" si="3"/>
        <v>-0.0016260162601626031</v>
      </c>
      <c r="AO44" s="3">
        <f t="shared" si="18"/>
        <v>0.22199999999999953</v>
      </c>
    </row>
    <row r="45" spans="2:41" ht="12.75">
      <c r="B45">
        <v>209</v>
      </c>
      <c r="C45">
        <v>2.591</v>
      </c>
      <c r="D45">
        <v>2.591</v>
      </c>
      <c r="E45">
        <v>1.153</v>
      </c>
      <c r="F45">
        <v>1.148</v>
      </c>
      <c r="G45">
        <v>12.38</v>
      </c>
      <c r="H45">
        <v>2.719</v>
      </c>
      <c r="I45" s="3">
        <f t="shared" si="4"/>
        <v>0</v>
      </c>
      <c r="J45" s="9">
        <f t="shared" si="5"/>
        <v>-0.037748384654886766</v>
      </c>
      <c r="K45" s="3">
        <f t="shared" si="6"/>
        <v>-9.661000000000001</v>
      </c>
      <c r="L45">
        <v>1.33</v>
      </c>
      <c r="M45">
        <v>0.7173</v>
      </c>
      <c r="N45" s="3">
        <f t="shared" si="7"/>
        <v>-0.6127</v>
      </c>
      <c r="O45" s="3">
        <f t="shared" si="8"/>
        <v>-0.05102398949223693</v>
      </c>
      <c r="P45" s="3">
        <f t="shared" si="9"/>
        <v>-0.14005602719991297</v>
      </c>
      <c r="R45" s="3">
        <f t="shared" si="10"/>
        <v>2.591</v>
      </c>
      <c r="S45" s="3">
        <f t="shared" si="11"/>
        <v>1.1505</v>
      </c>
      <c r="T45" t="s">
        <v>61</v>
      </c>
      <c r="U45">
        <v>611.878085</v>
      </c>
      <c r="V45" s="3">
        <f t="shared" si="0"/>
        <v>0</v>
      </c>
      <c r="W45" s="3">
        <f t="shared" si="12"/>
        <v>0.05102398949223693</v>
      </c>
      <c r="X45" s="3">
        <f t="shared" si="13"/>
        <v>0.14005602719991297</v>
      </c>
      <c r="Y45" s="5">
        <f t="shared" si="14"/>
        <v>0.00434593654932648</v>
      </c>
      <c r="AA45" s="4" t="s">
        <v>279</v>
      </c>
      <c r="AB45" s="4">
        <v>2314</v>
      </c>
      <c r="AC45" s="4">
        <v>2303</v>
      </c>
      <c r="AD45" s="4">
        <v>9</v>
      </c>
      <c r="AE45" s="11">
        <f t="shared" si="15"/>
        <v>-0.041388333029992494</v>
      </c>
      <c r="AF45" s="3">
        <f>20*LOG(AC45/AB45)/0.599265</f>
        <v>-0.06906515987082926</v>
      </c>
      <c r="AG45" s="7">
        <v>0.72</v>
      </c>
      <c r="AH45">
        <f t="shared" si="16"/>
        <v>209</v>
      </c>
      <c r="AI45">
        <f t="shared" si="1"/>
        <v>0</v>
      </c>
      <c r="AK45">
        <f>IF(ISEVEN(B45),$O$2*P45,$O$1*P45)</f>
        <v>-0.23389356542385467</v>
      </c>
      <c r="AL45" s="3">
        <f t="shared" si="17"/>
        <v>-0.9538935654238546</v>
      </c>
      <c r="AM45">
        <f t="shared" si="2"/>
        <v>-0.003469210754553342</v>
      </c>
      <c r="AN45">
        <f t="shared" si="3"/>
        <v>-0.0030487804878049293</v>
      </c>
      <c r="AO45" s="3">
        <f t="shared" si="18"/>
        <v>-0.6610000000000014</v>
      </c>
    </row>
    <row r="46" spans="2:41" ht="12.75">
      <c r="B46">
        <v>210</v>
      </c>
      <c r="C46">
        <v>2.576</v>
      </c>
      <c r="D46">
        <v>2.579</v>
      </c>
      <c r="E46">
        <v>1.052</v>
      </c>
      <c r="F46">
        <v>0.9596</v>
      </c>
      <c r="G46">
        <v>13.03</v>
      </c>
      <c r="H46">
        <v>-3.751</v>
      </c>
      <c r="I46" s="3">
        <f t="shared" si="4"/>
        <v>0.010109669003260989</v>
      </c>
      <c r="J46" s="9">
        <f t="shared" si="5"/>
        <v>-0.7985100104385454</v>
      </c>
      <c r="K46" s="3">
        <f t="shared" si="6"/>
        <v>-16.781</v>
      </c>
      <c r="L46">
        <v>1.622</v>
      </c>
      <c r="M46">
        <v>0.5775</v>
      </c>
      <c r="N46" s="3">
        <f t="shared" si="7"/>
        <v>-1.0445000000000002</v>
      </c>
      <c r="O46" s="3">
        <f t="shared" si="8"/>
        <v>-0.04091432048897594</v>
      </c>
      <c r="P46" s="3">
        <f t="shared" si="9"/>
        <v>-0.9008176529835716</v>
      </c>
      <c r="R46" s="3">
        <f t="shared" si="10"/>
        <v>2.5775</v>
      </c>
      <c r="S46" s="3">
        <f t="shared" si="11"/>
        <v>1.0058</v>
      </c>
      <c r="T46" t="s">
        <v>62</v>
      </c>
      <c r="U46">
        <v>670.52674</v>
      </c>
      <c r="V46" s="3">
        <f t="shared" si="0"/>
        <v>0</v>
      </c>
      <c r="W46" s="3">
        <f t="shared" si="12"/>
        <v>0.04091432048897594</v>
      </c>
      <c r="X46" s="3">
        <f t="shared" si="13"/>
        <v>0.9008176529835716</v>
      </c>
      <c r="Y46" s="5">
        <f t="shared" si="14"/>
        <v>0.09186717041161269</v>
      </c>
      <c r="AA46" s="4" t="s">
        <v>280</v>
      </c>
      <c r="AB46" s="4">
        <v>2110</v>
      </c>
      <c r="AC46" s="4">
        <v>1923</v>
      </c>
      <c r="AD46" s="4">
        <v>18</v>
      </c>
      <c r="AE46" s="11">
        <f t="shared" si="15"/>
        <v>-0.8060634211842559</v>
      </c>
      <c r="AF46" s="3">
        <f>20*LOG(AC46/AB46)/0.88587</f>
        <v>-0.9099116362268231</v>
      </c>
      <c r="AG46" s="7">
        <v>-0.54</v>
      </c>
      <c r="AH46">
        <f t="shared" si="16"/>
        <v>210</v>
      </c>
      <c r="AI46">
        <f t="shared" si="1"/>
        <v>0</v>
      </c>
      <c r="AK46">
        <f>IF(ISEVEN(B46),$O$2*P46,$O$1*P46)</f>
        <v>-1.017923947871436</v>
      </c>
      <c r="AL46" s="3">
        <f t="shared" si="17"/>
        <v>-0.4779239478714359</v>
      </c>
      <c r="AM46">
        <f t="shared" si="2"/>
        <v>-0.0028517110266158665</v>
      </c>
      <c r="AN46">
        <f t="shared" si="3"/>
        <v>-0.0019799916631930104</v>
      </c>
      <c r="AO46" s="3">
        <f t="shared" si="18"/>
        <v>1.2190000000000012</v>
      </c>
    </row>
    <row r="47" spans="2:41" ht="12.75">
      <c r="B47">
        <v>211</v>
      </c>
      <c r="C47">
        <v>2.466</v>
      </c>
      <c r="D47">
        <v>2.484</v>
      </c>
      <c r="E47">
        <v>0.9305</v>
      </c>
      <c r="F47">
        <v>0.8955</v>
      </c>
      <c r="G47">
        <v>14.27</v>
      </c>
      <c r="H47">
        <v>2.307</v>
      </c>
      <c r="I47" s="3">
        <f t="shared" si="4"/>
        <v>0.06317038489659382</v>
      </c>
      <c r="J47" s="9">
        <f t="shared" si="5"/>
        <v>-0.3330157456347105</v>
      </c>
      <c r="K47" s="3">
        <f t="shared" si="6"/>
        <v>-11.963</v>
      </c>
      <c r="L47">
        <v>1.525</v>
      </c>
      <c r="M47">
        <v>0.9895</v>
      </c>
      <c r="N47" s="3">
        <f t="shared" si="7"/>
        <v>-0.5354999999999999</v>
      </c>
      <c r="O47" s="3">
        <f t="shared" si="8"/>
        <v>0.012146395404356893</v>
      </c>
      <c r="P47" s="3">
        <f t="shared" si="9"/>
        <v>-0.4353233881797367</v>
      </c>
      <c r="R47" s="3">
        <f t="shared" si="10"/>
        <v>2.475</v>
      </c>
      <c r="S47" s="3">
        <f t="shared" si="11"/>
        <v>0.913</v>
      </c>
      <c r="T47" t="s">
        <v>63</v>
      </c>
      <c r="U47">
        <v>726.368175</v>
      </c>
      <c r="V47" s="3">
        <f t="shared" si="0"/>
        <v>0</v>
      </c>
      <c r="W47" s="3">
        <f t="shared" si="12"/>
        <v>0.012146395404356893</v>
      </c>
      <c r="X47" s="3">
        <f t="shared" si="13"/>
        <v>0.4353233881797367</v>
      </c>
      <c r="Y47" s="5">
        <f t="shared" si="14"/>
        <v>0.03833515881708656</v>
      </c>
      <c r="AA47" s="4" t="s">
        <v>281</v>
      </c>
      <c r="AB47" s="4">
        <v>1868</v>
      </c>
      <c r="AC47" s="4">
        <v>1795</v>
      </c>
      <c r="AD47" s="4">
        <v>12</v>
      </c>
      <c r="AE47" s="11">
        <f t="shared" si="15"/>
        <v>-0.34624837959473165</v>
      </c>
      <c r="AF47" s="3">
        <f>20*LOG(AC47/AB47)/0.599265</f>
        <v>-0.5777884234766449</v>
      </c>
      <c r="AG47" s="7">
        <v>0.48</v>
      </c>
      <c r="AH47">
        <f t="shared" si="16"/>
        <v>211</v>
      </c>
      <c r="AI47">
        <f t="shared" si="1"/>
        <v>0</v>
      </c>
      <c r="AK47">
        <f>IF(ISEVEN(B47),$O$2*P47,$O$1*P47)</f>
        <v>-0.7269900582601603</v>
      </c>
      <c r="AL47" s="3">
        <f t="shared" si="17"/>
        <v>-1.2069900582601603</v>
      </c>
      <c r="AM47">
        <f t="shared" si="2"/>
        <v>-0.0037614185921548185</v>
      </c>
      <c r="AN47">
        <f t="shared" si="3"/>
        <v>-0.002233389168062537</v>
      </c>
      <c r="AO47" s="3">
        <f t="shared" si="18"/>
        <v>0.03700000000000081</v>
      </c>
    </row>
    <row r="48" spans="2:41" ht="12.75">
      <c r="B48">
        <v>212</v>
      </c>
      <c r="C48">
        <v>2.477</v>
      </c>
      <c r="D48">
        <v>2.481</v>
      </c>
      <c r="E48">
        <v>0.8338</v>
      </c>
      <c r="F48">
        <v>0.8492</v>
      </c>
      <c r="G48">
        <v>15.64</v>
      </c>
      <c r="H48">
        <v>33.96</v>
      </c>
      <c r="I48" s="3">
        <f t="shared" si="4"/>
        <v>0.014015153727442694</v>
      </c>
      <c r="J48" s="9">
        <f t="shared" si="5"/>
        <v>0.1589618940736517</v>
      </c>
      <c r="K48" s="3">
        <f t="shared" si="6"/>
        <v>18.32</v>
      </c>
      <c r="L48">
        <v>1.967</v>
      </c>
      <c r="M48">
        <v>2.212</v>
      </c>
      <c r="N48" s="3">
        <f t="shared" si="7"/>
        <v>0.2450000000000001</v>
      </c>
      <c r="O48" s="3">
        <f t="shared" si="8"/>
        <v>-0.03700883576479424</v>
      </c>
      <c r="P48" s="3">
        <f t="shared" si="9"/>
        <v>0.05665425152862548</v>
      </c>
      <c r="R48" s="3">
        <f t="shared" si="10"/>
        <v>2.479</v>
      </c>
      <c r="S48" s="3">
        <f t="shared" si="11"/>
        <v>0.8414999999999999</v>
      </c>
      <c r="T48" t="s">
        <v>64</v>
      </c>
      <c r="U48">
        <v>783.8433200000001</v>
      </c>
      <c r="V48" s="3">
        <f t="shared" si="0"/>
        <v>0</v>
      </c>
      <c r="W48" s="3">
        <f t="shared" si="12"/>
        <v>0.03700883576479424</v>
      </c>
      <c r="X48" s="3">
        <f t="shared" si="13"/>
        <v>0.05665425152862548</v>
      </c>
      <c r="Y48" s="5">
        <f t="shared" si="14"/>
        <v>0.018300653594771208</v>
      </c>
      <c r="AA48" s="4" t="s">
        <v>282</v>
      </c>
      <c r="AB48" s="4">
        <v>1673</v>
      </c>
      <c r="AC48" s="4">
        <v>1702</v>
      </c>
      <c r="AD48" s="4">
        <v>-19</v>
      </c>
      <c r="AE48" s="11">
        <f t="shared" si="15"/>
        <v>0.1492722957234906</v>
      </c>
      <c r="AF48" s="3">
        <f>20*LOG(AC48/AB48)/0.88587</f>
        <v>0.1685036130848664</v>
      </c>
      <c r="AG48" s="7">
        <v>-0.45</v>
      </c>
      <c r="AH48">
        <f t="shared" si="16"/>
        <v>212</v>
      </c>
      <c r="AI48">
        <f t="shared" si="1"/>
        <v>0</v>
      </c>
      <c r="AK48">
        <f>IF(ISEVEN(B48),$O$2*P48,$O$1*P48)</f>
        <v>0.06401930422734678</v>
      </c>
      <c r="AL48" s="3">
        <f t="shared" si="17"/>
        <v>0.5140193042273468</v>
      </c>
      <c r="AM48">
        <f t="shared" si="2"/>
        <v>-0.0032381866154953653</v>
      </c>
      <c r="AN48">
        <f t="shared" si="3"/>
        <v>-0.0021196420160151013</v>
      </c>
      <c r="AO48" s="3">
        <f t="shared" si="18"/>
        <v>-0.6799999999999997</v>
      </c>
    </row>
    <row r="49" spans="2:41" ht="12.75">
      <c r="B49">
        <v>213</v>
      </c>
      <c r="C49">
        <v>2.449</v>
      </c>
      <c r="D49">
        <v>2.475</v>
      </c>
      <c r="E49">
        <v>0.7692</v>
      </c>
      <c r="F49">
        <v>0.7983</v>
      </c>
      <c r="G49">
        <v>16.63</v>
      </c>
      <c r="H49">
        <v>19.54</v>
      </c>
      <c r="I49" s="3">
        <f t="shared" si="4"/>
        <v>0.09172836289747013</v>
      </c>
      <c r="J49" s="9">
        <f t="shared" si="5"/>
        <v>0.32253707409218074</v>
      </c>
      <c r="K49" s="3">
        <f t="shared" si="6"/>
        <v>2.91</v>
      </c>
      <c r="L49">
        <v>1.769</v>
      </c>
      <c r="M49">
        <v>1.902</v>
      </c>
      <c r="N49" s="3">
        <f t="shared" si="7"/>
        <v>0.133</v>
      </c>
      <c r="O49" s="3">
        <f t="shared" si="8"/>
        <v>0.0407043734052332</v>
      </c>
      <c r="P49" s="3">
        <f t="shared" si="9"/>
        <v>0.22022943154715452</v>
      </c>
      <c r="R49" s="3">
        <f t="shared" si="10"/>
        <v>2.4619999999999997</v>
      </c>
      <c r="S49" s="3">
        <f t="shared" si="11"/>
        <v>0.78375</v>
      </c>
      <c r="T49" t="s">
        <v>65</v>
      </c>
      <c r="U49">
        <v>817.43025</v>
      </c>
      <c r="V49" s="3">
        <f t="shared" si="0"/>
        <v>0</v>
      </c>
      <c r="W49" s="3">
        <f t="shared" si="12"/>
        <v>0.0407043734052332</v>
      </c>
      <c r="X49" s="3">
        <f t="shared" si="13"/>
        <v>0.22022943154715452</v>
      </c>
      <c r="Y49" s="5">
        <f t="shared" si="14"/>
        <v>0.03712918660287084</v>
      </c>
      <c r="AA49" s="4" t="s">
        <v>283</v>
      </c>
      <c r="AB49" s="4">
        <v>1542</v>
      </c>
      <c r="AC49" s="4">
        <v>1600</v>
      </c>
      <c r="AD49" s="4">
        <v>-3</v>
      </c>
      <c r="AE49" s="11">
        <f t="shared" si="15"/>
        <v>0.320712178819733</v>
      </c>
      <c r="AF49" s="3">
        <f>20*LOG(AC49/AB49)/0.599265</f>
        <v>0.5351758884962963</v>
      </c>
      <c r="AG49" s="7">
        <v>-0.25</v>
      </c>
      <c r="AH49">
        <f t="shared" si="16"/>
        <v>213</v>
      </c>
      <c r="AI49">
        <f t="shared" si="1"/>
        <v>0</v>
      </c>
      <c r="AK49">
        <f>IF(ISEVEN(B49),$O$2*P49,$O$1*P49)</f>
        <v>0.367783150683748</v>
      </c>
      <c r="AL49" s="3">
        <f t="shared" si="17"/>
        <v>0.617783150683748</v>
      </c>
      <c r="AM49">
        <f t="shared" si="2"/>
        <v>-0.0023400936037441806</v>
      </c>
      <c r="AN49">
        <f t="shared" si="3"/>
        <v>-0.0021295252411374604</v>
      </c>
      <c r="AO49" s="3">
        <f t="shared" si="18"/>
        <v>-0.08999999999999986</v>
      </c>
    </row>
    <row r="50" spans="2:41" ht="12.75">
      <c r="B50">
        <v>214</v>
      </c>
      <c r="C50">
        <v>2.38</v>
      </c>
      <c r="D50">
        <v>2.374</v>
      </c>
      <c r="E50">
        <v>0.7073</v>
      </c>
      <c r="F50">
        <v>0.7083</v>
      </c>
      <c r="G50">
        <v>13.27</v>
      </c>
      <c r="H50">
        <v>15.11</v>
      </c>
      <c r="I50" s="3">
        <f t="shared" si="4"/>
        <v>-0.021924848758789733</v>
      </c>
      <c r="J50" s="9">
        <f t="shared" si="5"/>
        <v>0.012271674318845556</v>
      </c>
      <c r="K50" s="3">
        <f t="shared" si="6"/>
        <v>1.8399999999999999</v>
      </c>
      <c r="L50">
        <v>1.474</v>
      </c>
      <c r="M50">
        <v>1.276</v>
      </c>
      <c r="N50" s="3">
        <f t="shared" si="7"/>
        <v>-0.19799999999999995</v>
      </c>
      <c r="O50" s="3">
        <f t="shared" si="8"/>
        <v>-0.07294883825102666</v>
      </c>
      <c r="P50" s="3">
        <f t="shared" si="9"/>
        <v>-0.09003596822618065</v>
      </c>
      <c r="R50" s="3">
        <f t="shared" si="10"/>
        <v>2.377</v>
      </c>
      <c r="S50" s="3">
        <f t="shared" si="11"/>
        <v>0.7078</v>
      </c>
      <c r="T50" t="s">
        <v>66</v>
      </c>
      <c r="U50">
        <v>875.833465</v>
      </c>
      <c r="V50" s="3">
        <f t="shared" si="0"/>
        <v>0</v>
      </c>
      <c r="W50" s="3">
        <f t="shared" si="12"/>
        <v>0.07294883825102666</v>
      </c>
      <c r="X50" s="3">
        <f t="shared" si="13"/>
        <v>0.09003596822618065</v>
      </c>
      <c r="Y50" s="5">
        <f t="shared" si="14"/>
        <v>0.001412828482622211</v>
      </c>
      <c r="AA50" s="4" t="s">
        <v>284</v>
      </c>
      <c r="AB50" s="4">
        <v>1415</v>
      </c>
      <c r="AC50" s="4">
        <v>1416</v>
      </c>
      <c r="AD50" s="4">
        <v>-2</v>
      </c>
      <c r="AE50" s="11">
        <f t="shared" si="15"/>
        <v>0.006136269868823115</v>
      </c>
      <c r="AF50" s="3">
        <f>20*LOG(AC50/AB50)/0.88587</f>
        <v>0.006926828844890463</v>
      </c>
      <c r="AG50" s="7">
        <v>-0.29</v>
      </c>
      <c r="AH50">
        <f t="shared" si="16"/>
        <v>214</v>
      </c>
      <c r="AI50">
        <f t="shared" si="1"/>
        <v>0</v>
      </c>
      <c r="AK50">
        <f>IF(ISEVEN(B50),$O$2*P50,$O$1*P50)</f>
        <v>-0.10174064409558413</v>
      </c>
      <c r="AL50" s="3">
        <f t="shared" si="17"/>
        <v>0.18825935590441584</v>
      </c>
      <c r="AM50">
        <f t="shared" si="2"/>
        <v>-0.00028276544606246</v>
      </c>
      <c r="AN50">
        <f t="shared" si="3"/>
        <v>0.00042354934349862766</v>
      </c>
      <c r="AO50" s="3">
        <f t="shared" si="18"/>
        <v>-0.16000000000000014</v>
      </c>
    </row>
    <row r="51" spans="2:41" ht="12.75">
      <c r="B51">
        <v>215</v>
      </c>
      <c r="C51">
        <v>2.368</v>
      </c>
      <c r="D51">
        <v>2.361</v>
      </c>
      <c r="E51">
        <v>0.6089</v>
      </c>
      <c r="F51">
        <v>0.6335</v>
      </c>
      <c r="G51">
        <v>15.42</v>
      </c>
      <c r="H51">
        <v>39.26</v>
      </c>
      <c r="I51" s="3">
        <f t="shared" si="4"/>
        <v>-0.025714219443102034</v>
      </c>
      <c r="J51" s="9">
        <f t="shared" si="5"/>
        <v>0.34401290329875156</v>
      </c>
      <c r="K51" s="3">
        <f t="shared" si="6"/>
        <v>23.839999999999996</v>
      </c>
      <c r="L51">
        <v>1.268</v>
      </c>
      <c r="M51">
        <v>2.659</v>
      </c>
      <c r="N51" s="3">
        <f t="shared" si="7"/>
        <v>1.3909999999999998</v>
      </c>
      <c r="O51" s="3">
        <f t="shared" si="8"/>
        <v>-0.07673820893533896</v>
      </c>
      <c r="P51" s="3">
        <f t="shared" si="9"/>
        <v>0.24170526075372534</v>
      </c>
      <c r="R51" s="3">
        <f t="shared" si="10"/>
        <v>2.3645</v>
      </c>
      <c r="S51" s="3">
        <f t="shared" si="11"/>
        <v>0.6212</v>
      </c>
      <c r="T51" t="s">
        <v>67</v>
      </c>
      <c r="U51">
        <v>950.7540250000001</v>
      </c>
      <c r="V51" s="3">
        <f t="shared" si="0"/>
        <v>0</v>
      </c>
      <c r="W51" s="3">
        <f t="shared" si="12"/>
        <v>0.07673820893533896</v>
      </c>
      <c r="X51" s="3">
        <f t="shared" si="13"/>
        <v>0.24170526075372534</v>
      </c>
      <c r="Y51" s="5">
        <f t="shared" si="14"/>
        <v>0.03960077269800379</v>
      </c>
      <c r="AA51" s="4" t="s">
        <v>285</v>
      </c>
      <c r="AB51" s="4">
        <v>1219</v>
      </c>
      <c r="AC51" s="4">
        <v>1267</v>
      </c>
      <c r="AD51" s="4">
        <v>-23</v>
      </c>
      <c r="AE51" s="11">
        <f t="shared" si="15"/>
        <v>0.33545818530118876</v>
      </c>
      <c r="AF51" s="3">
        <f>20*LOG(AC51/AB51)/0.599265</f>
        <v>0.5597827093208994</v>
      </c>
      <c r="AG51" s="7">
        <v>-0.25</v>
      </c>
      <c r="AH51">
        <f t="shared" si="16"/>
        <v>215</v>
      </c>
      <c r="AI51">
        <f t="shared" si="1"/>
        <v>0</v>
      </c>
      <c r="AK51">
        <f>IF(ISEVEN(B51),$O$2*P51,$O$1*P51)</f>
        <v>0.4036477854587213</v>
      </c>
      <c r="AL51" s="3">
        <f t="shared" si="17"/>
        <v>0.6536477854587213</v>
      </c>
      <c r="AM51">
        <f t="shared" si="2"/>
        <v>-0.0009853834784037526</v>
      </c>
      <c r="AN51">
        <f t="shared" si="3"/>
        <v>-1.752522532952102E-16</v>
      </c>
      <c r="AO51" s="3">
        <f t="shared" si="18"/>
        <v>0.8399999999999963</v>
      </c>
    </row>
    <row r="52" spans="2:41" ht="12.75">
      <c r="B52">
        <v>216</v>
      </c>
      <c r="C52">
        <v>2.281</v>
      </c>
      <c r="D52">
        <v>2.303</v>
      </c>
      <c r="E52">
        <v>0.5738</v>
      </c>
      <c r="F52">
        <v>0.4714</v>
      </c>
      <c r="G52">
        <v>7.781</v>
      </c>
      <c r="H52">
        <v>-16.71</v>
      </c>
      <c r="I52" s="3">
        <f t="shared" si="4"/>
        <v>0.08337305375164951</v>
      </c>
      <c r="J52" s="9">
        <f t="shared" si="5"/>
        <v>-1.7074193144334928</v>
      </c>
      <c r="K52" s="3">
        <f t="shared" si="6"/>
        <v>-24.491</v>
      </c>
      <c r="L52">
        <v>1.894</v>
      </c>
      <c r="M52">
        <v>-0.01656</v>
      </c>
      <c r="N52" s="3">
        <f t="shared" si="7"/>
        <v>-1.9105599999999998</v>
      </c>
      <c r="O52" s="3">
        <f t="shared" si="8"/>
        <v>0.03234906425941258</v>
      </c>
      <c r="P52" s="3">
        <f t="shared" si="9"/>
        <v>-1.809726956978519</v>
      </c>
      <c r="R52" s="3">
        <f t="shared" si="10"/>
        <v>2.292</v>
      </c>
      <c r="S52" s="3">
        <f t="shared" si="11"/>
        <v>0.5226</v>
      </c>
      <c r="T52" t="s">
        <v>68</v>
      </c>
      <c r="U52">
        <v>1009.836035</v>
      </c>
      <c r="V52" s="3">
        <f t="shared" si="0"/>
        <v>0</v>
      </c>
      <c r="W52" s="3">
        <f t="shared" si="12"/>
        <v>0.03234906425941258</v>
      </c>
      <c r="X52" s="3">
        <f t="shared" si="13"/>
        <v>1.809726956978519</v>
      </c>
      <c r="Y52" s="5">
        <f t="shared" si="14"/>
        <v>0.1959433601224646</v>
      </c>
      <c r="AA52" s="4" t="s">
        <v>286</v>
      </c>
      <c r="AB52" s="4">
        <v>1140</v>
      </c>
      <c r="AC52" s="4">
        <v>936</v>
      </c>
      <c r="AD52" s="4">
        <v>25</v>
      </c>
      <c r="AE52" s="11">
        <f t="shared" si="15"/>
        <v>-1.7125800519673473</v>
      </c>
      <c r="AF52" s="3">
        <f>20*LOG(AC52/AB52)/0.88587</f>
        <v>-1.933218250948048</v>
      </c>
      <c r="AG52" s="7">
        <v>-1.04</v>
      </c>
      <c r="AH52">
        <f t="shared" si="16"/>
        <v>216</v>
      </c>
      <c r="AI52">
        <f t="shared" si="1"/>
        <v>0</v>
      </c>
      <c r="AK52">
        <f>IF(ISEVEN(B52),$O$2*P52,$O$1*P52)</f>
        <v>-2.0449914613857265</v>
      </c>
      <c r="AL52" s="3">
        <f t="shared" si="17"/>
        <v>-1.0049914613857265</v>
      </c>
      <c r="AM52">
        <f t="shared" si="2"/>
        <v>0.006622516556291242</v>
      </c>
      <c r="AN52">
        <f t="shared" si="3"/>
        <v>0.007212558336868813</v>
      </c>
      <c r="AO52" s="3">
        <f t="shared" si="18"/>
        <v>0.5090000000000003</v>
      </c>
    </row>
    <row r="53" spans="2:41" ht="12.75">
      <c r="B53">
        <v>217</v>
      </c>
      <c r="C53">
        <v>2.273</v>
      </c>
      <c r="D53">
        <v>2.257</v>
      </c>
      <c r="E53">
        <v>0.4835</v>
      </c>
      <c r="F53">
        <v>0.5378</v>
      </c>
      <c r="G53">
        <v>18.82</v>
      </c>
      <c r="H53">
        <v>38.94</v>
      </c>
      <c r="I53" s="3">
        <f t="shared" si="4"/>
        <v>-0.061357532944176334</v>
      </c>
      <c r="J53" s="9">
        <f t="shared" si="5"/>
        <v>0.9244863893652466</v>
      </c>
      <c r="K53" s="3">
        <f t="shared" si="6"/>
        <v>20.119999999999997</v>
      </c>
      <c r="L53">
        <v>1.682</v>
      </c>
      <c r="M53">
        <v>2.683</v>
      </c>
      <c r="N53" s="3">
        <f t="shared" si="7"/>
        <v>1.001</v>
      </c>
      <c r="O53" s="3">
        <f t="shared" si="8"/>
        <v>-0.11238152243641326</v>
      </c>
      <c r="P53" s="3">
        <f t="shared" si="9"/>
        <v>0.8221787468202204</v>
      </c>
      <c r="R53" s="3">
        <f t="shared" si="10"/>
        <v>2.265</v>
      </c>
      <c r="S53" s="3">
        <f t="shared" si="11"/>
        <v>0.5106499999999999</v>
      </c>
      <c r="T53" t="s">
        <v>69</v>
      </c>
      <c r="U53">
        <v>1054.299025</v>
      </c>
      <c r="V53" s="3">
        <f t="shared" si="0"/>
        <v>0</v>
      </c>
      <c r="W53" s="3">
        <f t="shared" si="12"/>
        <v>0.11238152243641326</v>
      </c>
      <c r="X53" s="3">
        <f t="shared" si="13"/>
        <v>0.8221787468202204</v>
      </c>
      <c r="Y53" s="5">
        <f t="shared" si="14"/>
        <v>0.10633506315480264</v>
      </c>
      <c r="AA53" s="4" t="s">
        <v>287</v>
      </c>
      <c r="AB53" s="4">
        <v>968</v>
      </c>
      <c r="AC53" s="4">
        <v>1077</v>
      </c>
      <c r="AD53" s="4">
        <v>-20</v>
      </c>
      <c r="AE53" s="11">
        <f t="shared" si="15"/>
        <v>0.9268069197917578</v>
      </c>
      <c r="AF53" s="3">
        <f>20*LOG(AC53/AB53)/0.599265</f>
        <v>1.5465727512732392</v>
      </c>
      <c r="AG53" s="7">
        <v>-0.73</v>
      </c>
      <c r="AH53">
        <f t="shared" si="16"/>
        <v>217</v>
      </c>
      <c r="AI53">
        <f t="shared" si="1"/>
        <v>0</v>
      </c>
      <c r="AK53">
        <f>IF(ISEVEN(B53),$O$2*P53,$O$1*P53)</f>
        <v>1.373038507189768</v>
      </c>
      <c r="AL53" s="3">
        <f t="shared" si="17"/>
        <v>2.103038507189768</v>
      </c>
      <c r="AM53">
        <f t="shared" si="2"/>
        <v>-0.0010341261633919348</v>
      </c>
      <c r="AN53">
        <f t="shared" si="3"/>
        <v>-0.0013015991074749609</v>
      </c>
      <c r="AO53" s="3">
        <f t="shared" si="18"/>
        <v>0.11999999999999744</v>
      </c>
    </row>
    <row r="54" spans="2:41" ht="12.75">
      <c r="B54">
        <v>218</v>
      </c>
      <c r="C54">
        <v>2.247</v>
      </c>
      <c r="D54">
        <v>2.28</v>
      </c>
      <c r="E54">
        <v>0.4507</v>
      </c>
      <c r="F54">
        <v>0.5133</v>
      </c>
      <c r="G54">
        <v>20.27</v>
      </c>
      <c r="H54">
        <v>42.83</v>
      </c>
      <c r="I54" s="3">
        <f t="shared" si="4"/>
        <v>0.1266354916264972</v>
      </c>
      <c r="J54" s="9">
        <f t="shared" si="5"/>
        <v>1.1296741237957042</v>
      </c>
      <c r="K54" s="3">
        <f t="shared" si="6"/>
        <v>22.56</v>
      </c>
      <c r="L54">
        <v>1.375</v>
      </c>
      <c r="M54">
        <v>2.654</v>
      </c>
      <c r="N54" s="3">
        <f t="shared" si="7"/>
        <v>1.279</v>
      </c>
      <c r="O54" s="3">
        <f t="shared" si="8"/>
        <v>0.07561150213426027</v>
      </c>
      <c r="P54" s="3">
        <f t="shared" si="9"/>
        <v>1.027366481250678</v>
      </c>
      <c r="R54" s="3">
        <f t="shared" si="10"/>
        <v>2.2634999999999996</v>
      </c>
      <c r="S54" s="3">
        <f t="shared" si="11"/>
        <v>0.482</v>
      </c>
      <c r="T54" t="s">
        <v>70</v>
      </c>
      <c r="U54">
        <v>1095.8052300000002</v>
      </c>
      <c r="V54" s="3">
        <f t="shared" si="0"/>
        <v>0</v>
      </c>
      <c r="W54" s="3">
        <f t="shared" si="12"/>
        <v>0.07561150213426027</v>
      </c>
      <c r="X54" s="3">
        <f t="shared" si="13"/>
        <v>1.027366481250678</v>
      </c>
      <c r="Y54" s="5">
        <f t="shared" si="14"/>
        <v>0.12987551867219915</v>
      </c>
      <c r="AA54" s="4" t="s">
        <v>288</v>
      </c>
      <c r="AB54" s="4">
        <v>904</v>
      </c>
      <c r="AC54" s="4">
        <v>1028</v>
      </c>
      <c r="AD54" s="4">
        <v>-22</v>
      </c>
      <c r="AE54" s="11">
        <f t="shared" si="15"/>
        <v>1.1164936836778732</v>
      </c>
      <c r="AF54" s="3">
        <f>20*LOG(AC54/AB54)/0.88587</f>
        <v>1.2603358096310668</v>
      </c>
      <c r="AG54" s="7">
        <v>0.38</v>
      </c>
      <c r="AH54">
        <f t="shared" si="16"/>
        <v>218</v>
      </c>
      <c r="AI54">
        <f t="shared" si="1"/>
        <v>0</v>
      </c>
      <c r="AK54">
        <f>IF(ISEVEN(B54),$O$2*P54,$O$1*P54)</f>
        <v>1.160924123813266</v>
      </c>
      <c r="AL54" s="3">
        <f t="shared" si="17"/>
        <v>0.7809241238132659</v>
      </c>
      <c r="AM54">
        <f t="shared" si="2"/>
        <v>-0.002884402041269189</v>
      </c>
      <c r="AN54">
        <f t="shared" si="3"/>
        <v>-0.001363724917202482</v>
      </c>
      <c r="AO54" s="3">
        <f t="shared" si="18"/>
        <v>0.5599999999999987</v>
      </c>
    </row>
    <row r="55" spans="2:41" ht="12.75">
      <c r="B55">
        <v>219</v>
      </c>
      <c r="C55">
        <v>2.217</v>
      </c>
      <c r="D55">
        <v>2.204</v>
      </c>
      <c r="E55">
        <v>0.4307</v>
      </c>
      <c r="F55">
        <v>0.3739</v>
      </c>
      <c r="G55">
        <v>21.02</v>
      </c>
      <c r="H55">
        <v>20.47</v>
      </c>
      <c r="I55" s="3">
        <f t="shared" si="4"/>
        <v>-0.05108205869481425</v>
      </c>
      <c r="J55" s="9">
        <f t="shared" si="5"/>
        <v>-1.2283881321676096</v>
      </c>
      <c r="K55" s="3">
        <f t="shared" si="6"/>
        <v>-0.5500000000000007</v>
      </c>
      <c r="L55">
        <v>1.722</v>
      </c>
      <c r="M55">
        <v>0.7099</v>
      </c>
      <c r="N55" s="3">
        <f t="shared" si="7"/>
        <v>-1.0121</v>
      </c>
      <c r="O55" s="3">
        <f t="shared" si="8"/>
        <v>-0.10210604818705118</v>
      </c>
      <c r="P55" s="3">
        <f t="shared" si="9"/>
        <v>-1.3306957747126358</v>
      </c>
      <c r="R55" s="3">
        <f t="shared" si="10"/>
        <v>2.2105</v>
      </c>
      <c r="S55" s="3">
        <f t="shared" si="11"/>
        <v>0.4023</v>
      </c>
      <c r="T55" t="s">
        <v>71</v>
      </c>
      <c r="U55">
        <v>1139.512725</v>
      </c>
      <c r="V55" s="3">
        <f t="shared" si="0"/>
        <v>0</v>
      </c>
      <c r="W55" s="3">
        <f t="shared" si="12"/>
        <v>0.10210604818705118</v>
      </c>
      <c r="X55" s="3">
        <f t="shared" si="13"/>
        <v>1.3306957747126358</v>
      </c>
      <c r="Y55" s="5">
        <f t="shared" si="14"/>
        <v>0.14118816803380566</v>
      </c>
      <c r="AA55" s="4" t="s">
        <v>289</v>
      </c>
      <c r="AB55" s="4">
        <v>862</v>
      </c>
      <c r="AC55" s="4">
        <v>748</v>
      </c>
      <c r="AD55" s="4">
        <v>0</v>
      </c>
      <c r="AE55" s="11">
        <f t="shared" si="15"/>
        <v>-1.2321133592050284</v>
      </c>
      <c r="AF55" s="3">
        <f>20*LOG(AC55/AB55)/0.599265</f>
        <v>-2.0560409154631563</v>
      </c>
      <c r="AG55" s="7">
        <v>-0.97</v>
      </c>
      <c r="AH55">
        <f t="shared" si="16"/>
        <v>219</v>
      </c>
      <c r="AI55">
        <f t="shared" si="1"/>
        <v>0</v>
      </c>
      <c r="AK55">
        <f>IF(ISEVEN(B55),$O$2*P55,$O$1*P55)</f>
        <v>-2.2222619437701017</v>
      </c>
      <c r="AL55" s="3">
        <f t="shared" si="17"/>
        <v>-1.2522619437701017</v>
      </c>
      <c r="AM55">
        <f t="shared" si="2"/>
        <v>-0.0006965405154399047</v>
      </c>
      <c r="AN55">
        <f t="shared" si="3"/>
        <v>-0.00026745119015776674</v>
      </c>
      <c r="AO55" s="3">
        <f t="shared" si="18"/>
        <v>-0.5500000000000007</v>
      </c>
    </row>
    <row r="56" spans="2:41" ht="12.75">
      <c r="B56">
        <v>220</v>
      </c>
      <c r="C56">
        <v>2.275</v>
      </c>
      <c r="D56">
        <v>2.28</v>
      </c>
      <c r="E56">
        <v>0.5078</v>
      </c>
      <c r="F56">
        <v>0.5152</v>
      </c>
      <c r="G56">
        <v>18.51</v>
      </c>
      <c r="H56">
        <v>18.73</v>
      </c>
      <c r="I56" s="3">
        <f t="shared" si="4"/>
        <v>0.019068920146451528</v>
      </c>
      <c r="J56" s="9">
        <f t="shared" si="5"/>
        <v>0.12566315628104388</v>
      </c>
      <c r="K56" s="3">
        <f t="shared" si="6"/>
        <v>0.21999999999999886</v>
      </c>
      <c r="L56">
        <v>0.1157</v>
      </c>
      <c r="M56">
        <v>0.01029</v>
      </c>
      <c r="N56" s="3">
        <f t="shared" si="7"/>
        <v>-0.10541</v>
      </c>
      <c r="O56" s="3">
        <f t="shared" si="8"/>
        <v>-0.0319550693457854</v>
      </c>
      <c r="P56" s="3">
        <f t="shared" si="9"/>
        <v>0.023355513736017672</v>
      </c>
      <c r="R56" s="3">
        <f t="shared" si="10"/>
        <v>2.2775</v>
      </c>
      <c r="S56" s="3">
        <f t="shared" si="11"/>
        <v>0.5115000000000001</v>
      </c>
      <c r="T56" t="s">
        <v>72</v>
      </c>
      <c r="U56">
        <v>970.7382100000001</v>
      </c>
      <c r="V56" s="3">
        <f t="shared" si="0"/>
        <v>0</v>
      </c>
      <c r="W56" s="3">
        <f t="shared" si="12"/>
        <v>0.0319550693457854</v>
      </c>
      <c r="X56" s="3">
        <f t="shared" si="13"/>
        <v>0.023355513736017672</v>
      </c>
      <c r="Y56" s="5">
        <f t="shared" si="14"/>
        <v>0.01446725317693052</v>
      </c>
      <c r="AA56" s="4" t="s">
        <v>290</v>
      </c>
      <c r="AB56" s="4">
        <v>1018</v>
      </c>
      <c r="AC56" s="4">
        <v>1034</v>
      </c>
      <c r="AD56" s="4">
        <v>0</v>
      </c>
      <c r="AE56" s="11">
        <f t="shared" si="15"/>
        <v>0.13545521514367542</v>
      </c>
      <c r="AF56" s="3">
        <f>20*LOG(AC56/AB56)/0.88587</f>
        <v>0.1529064254841855</v>
      </c>
      <c r="AG56" s="7">
        <v>-0.04</v>
      </c>
      <c r="AH56">
        <f t="shared" si="16"/>
        <v>220</v>
      </c>
      <c r="AI56">
        <f t="shared" si="1"/>
        <v>0</v>
      </c>
      <c r="AK56">
        <f>IF(ISEVEN(B56),$O$2*P56,$O$1*P56)</f>
        <v>0.026391730521699967</v>
      </c>
      <c r="AL56" s="3">
        <f t="shared" si="17"/>
        <v>0.06639173052169997</v>
      </c>
      <c r="AM56">
        <f t="shared" si="2"/>
        <v>-0.0023631350925560827</v>
      </c>
      <c r="AN56">
        <f t="shared" si="3"/>
        <v>-0.0034937888198758225</v>
      </c>
      <c r="AO56" s="3">
        <f t="shared" si="18"/>
        <v>0.21999999999999886</v>
      </c>
    </row>
    <row r="57" spans="2:41" ht="12.75">
      <c r="B57">
        <v>221</v>
      </c>
      <c r="C57">
        <v>2.289</v>
      </c>
      <c r="D57">
        <v>2.31</v>
      </c>
      <c r="E57">
        <v>0.5485</v>
      </c>
      <c r="F57">
        <v>0.5548</v>
      </c>
      <c r="G57">
        <v>17.72</v>
      </c>
      <c r="H57">
        <v>21.78</v>
      </c>
      <c r="I57" s="3">
        <f t="shared" si="4"/>
        <v>0.07932374435202763</v>
      </c>
      <c r="J57" s="9">
        <f t="shared" si="5"/>
        <v>0.09919640981034533</v>
      </c>
      <c r="K57" s="3">
        <f t="shared" si="6"/>
        <v>4.060000000000002</v>
      </c>
      <c r="L57">
        <v>-0.0478</v>
      </c>
      <c r="M57">
        <v>-0.1313</v>
      </c>
      <c r="N57" s="3">
        <f t="shared" si="7"/>
        <v>-0.08349999999999999</v>
      </c>
      <c r="O57" s="3">
        <f t="shared" si="8"/>
        <v>0.0282997548597907</v>
      </c>
      <c r="P57" s="3">
        <f t="shared" si="9"/>
        <v>-0.003111232734680877</v>
      </c>
      <c r="R57" s="3">
        <f t="shared" si="10"/>
        <v>2.2995</v>
      </c>
      <c r="S57" s="3">
        <f t="shared" si="11"/>
        <v>0.55165</v>
      </c>
      <c r="T57" t="s">
        <v>73</v>
      </c>
      <c r="U57">
        <v>914.7165299999999</v>
      </c>
      <c r="V57" s="3">
        <f t="shared" si="0"/>
        <v>0</v>
      </c>
      <c r="W57" s="3">
        <f t="shared" si="12"/>
        <v>0.0282997548597907</v>
      </c>
      <c r="X57" s="3">
        <f t="shared" si="13"/>
        <v>0.003111232734680877</v>
      </c>
      <c r="Y57" s="5">
        <f t="shared" si="14"/>
        <v>0.011420284600743175</v>
      </c>
      <c r="AA57" s="4" t="s">
        <v>291</v>
      </c>
      <c r="AB57" s="4">
        <v>1099</v>
      </c>
      <c r="AC57" s="4">
        <v>1111</v>
      </c>
      <c r="AD57" s="4">
        <v>-3</v>
      </c>
      <c r="AE57" s="11">
        <f t="shared" si="15"/>
        <v>0.09432733034754173</v>
      </c>
      <c r="AF57" s="3">
        <f>20*LOG(AC57/AB57)/0.599265</f>
        <v>0.15740503841796488</v>
      </c>
      <c r="AG57" s="7">
        <v>-0.73</v>
      </c>
      <c r="AH57">
        <f t="shared" si="16"/>
        <v>221</v>
      </c>
      <c r="AI57">
        <f t="shared" si="1"/>
        <v>0</v>
      </c>
      <c r="AK57">
        <f>IF(ISEVEN(B57),$O$2*P57,$O$1*P57)</f>
        <v>-0.005195758666917065</v>
      </c>
      <c r="AL57" s="3">
        <f t="shared" si="17"/>
        <v>0.724804241333083</v>
      </c>
      <c r="AM57">
        <f t="shared" si="2"/>
        <v>-0.0018231540565177774</v>
      </c>
      <c r="AN57">
        <f t="shared" si="3"/>
        <v>-0.0012617159336698522</v>
      </c>
      <c r="AO57" s="3">
        <f t="shared" si="18"/>
        <v>1.0600000000000023</v>
      </c>
    </row>
    <row r="58" spans="2:41" ht="12.75">
      <c r="B58">
        <v>222</v>
      </c>
      <c r="C58">
        <v>2.34</v>
      </c>
      <c r="D58">
        <v>2.358</v>
      </c>
      <c r="E58">
        <v>0.6279</v>
      </c>
      <c r="F58">
        <v>0.6266</v>
      </c>
      <c r="G58">
        <v>15.58</v>
      </c>
      <c r="H58">
        <v>14.94</v>
      </c>
      <c r="I58" s="3">
        <f t="shared" si="4"/>
        <v>0.06655886697855151</v>
      </c>
      <c r="J58" s="9">
        <f t="shared" si="5"/>
        <v>-0.018001850253250743</v>
      </c>
      <c r="K58" s="3">
        <f t="shared" si="6"/>
        <v>-0.6400000000000006</v>
      </c>
      <c r="L58">
        <v>-0.3481</v>
      </c>
      <c r="M58">
        <v>-0.4452</v>
      </c>
      <c r="N58" s="3">
        <f t="shared" si="7"/>
        <v>-0.09709999999999996</v>
      </c>
      <c r="O58" s="3">
        <f t="shared" si="8"/>
        <v>0.015534877486314581</v>
      </c>
      <c r="P58" s="3">
        <f t="shared" si="9"/>
        <v>-0.12030949279827695</v>
      </c>
      <c r="R58" s="3">
        <f t="shared" si="10"/>
        <v>2.349</v>
      </c>
      <c r="S58" s="3">
        <f t="shared" si="11"/>
        <v>0.6272500000000001</v>
      </c>
      <c r="T58" t="s">
        <v>74</v>
      </c>
      <c r="U58">
        <v>860.24419</v>
      </c>
      <c r="V58" s="3">
        <f t="shared" si="0"/>
        <v>0</v>
      </c>
      <c r="W58" s="3">
        <f t="shared" si="12"/>
        <v>0.015534877486314581</v>
      </c>
      <c r="X58" s="3">
        <f t="shared" si="13"/>
        <v>0.12030949279827695</v>
      </c>
      <c r="Y58" s="5">
        <f t="shared" si="14"/>
        <v>0.0020725388601035752</v>
      </c>
      <c r="AA58" s="4" t="s">
        <v>292</v>
      </c>
      <c r="AB58" s="4">
        <v>1257</v>
      </c>
      <c r="AC58" s="4">
        <v>1254</v>
      </c>
      <c r="AD58" s="4">
        <v>0</v>
      </c>
      <c r="AE58" s="11">
        <f t="shared" si="15"/>
        <v>-0.020754823825202676</v>
      </c>
      <c r="AF58" s="3">
        <f>20*LOG(AC58/AB58)/0.88587</f>
        <v>-0.023428746684279494</v>
      </c>
      <c r="AG58" s="7">
        <v>-0.79</v>
      </c>
      <c r="AH58">
        <f t="shared" si="16"/>
        <v>222</v>
      </c>
      <c r="AI58">
        <f t="shared" si="1"/>
        <v>0</v>
      </c>
      <c r="AK58">
        <f>IF(ISEVEN(B58),$O$2*P58,$O$1*P58)</f>
        <v>-0.13594972686205295</v>
      </c>
      <c r="AL58" s="3">
        <f t="shared" si="17"/>
        <v>0.6540502731379471</v>
      </c>
      <c r="AM58">
        <f t="shared" si="2"/>
        <v>-0.0009555661729575488</v>
      </c>
      <c r="AN58">
        <f t="shared" si="3"/>
        <v>-0.000638365783593929</v>
      </c>
      <c r="AO58" s="3">
        <f t="shared" si="18"/>
        <v>-0.6400000000000006</v>
      </c>
    </row>
    <row r="59" spans="2:41" ht="12.75">
      <c r="B59">
        <v>223</v>
      </c>
      <c r="C59">
        <v>2.406</v>
      </c>
      <c r="D59">
        <v>2.419</v>
      </c>
      <c r="E59">
        <v>0.6899</v>
      </c>
      <c r="F59">
        <v>0.6929</v>
      </c>
      <c r="G59">
        <v>14.57</v>
      </c>
      <c r="H59">
        <v>12.4</v>
      </c>
      <c r="I59" s="3">
        <f t="shared" si="4"/>
        <v>0.04680490716107473</v>
      </c>
      <c r="J59" s="9">
        <f t="shared" si="5"/>
        <v>0.03768832773628905</v>
      </c>
      <c r="K59" s="3">
        <f t="shared" si="6"/>
        <v>-2.17</v>
      </c>
      <c r="L59">
        <v>-0.577</v>
      </c>
      <c r="M59">
        <v>-0.7987</v>
      </c>
      <c r="N59" s="3">
        <f t="shared" si="7"/>
        <v>-0.2217</v>
      </c>
      <c r="O59" s="3">
        <f t="shared" si="8"/>
        <v>-0.004219082331162201</v>
      </c>
      <c r="P59" s="3">
        <f t="shared" si="9"/>
        <v>-0.06461931480873716</v>
      </c>
      <c r="R59" s="3">
        <f t="shared" si="10"/>
        <v>2.4125</v>
      </c>
      <c r="S59" s="3">
        <f t="shared" si="11"/>
        <v>0.6914</v>
      </c>
      <c r="T59" t="s">
        <v>75</v>
      </c>
      <c r="U59">
        <v>803.38648</v>
      </c>
      <c r="V59" s="3">
        <f t="shared" si="0"/>
        <v>0</v>
      </c>
      <c r="W59" s="3">
        <f t="shared" si="12"/>
        <v>0.004219082331162201</v>
      </c>
      <c r="X59" s="3">
        <f t="shared" si="13"/>
        <v>0.06461931480873716</v>
      </c>
      <c r="Y59" s="5">
        <f t="shared" si="14"/>
        <v>0.004339022273647675</v>
      </c>
      <c r="AA59" s="4" t="s">
        <v>293</v>
      </c>
      <c r="AB59" s="4">
        <v>1382</v>
      </c>
      <c r="AC59" s="4">
        <v>1387</v>
      </c>
      <c r="AD59" s="4">
        <v>2</v>
      </c>
      <c r="AE59" s="11">
        <f t="shared" si="15"/>
        <v>0.031368360702106156</v>
      </c>
      <c r="AF59" s="3">
        <f>20*LOG(AC59/AB59)/0.599265</f>
        <v>0.05234472345641102</v>
      </c>
      <c r="AG59" s="7">
        <v>-0.95</v>
      </c>
      <c r="AH59">
        <f t="shared" si="16"/>
        <v>223</v>
      </c>
      <c r="AI59">
        <f t="shared" si="1"/>
        <v>0</v>
      </c>
      <c r="AK59">
        <f>IF(ISEVEN(B59),$O$2*P59,$O$1*P59)</f>
        <v>-0.10791425573059105</v>
      </c>
      <c r="AL59" s="3">
        <f t="shared" si="17"/>
        <v>0.842085744269409</v>
      </c>
      <c r="AM59">
        <f t="shared" si="2"/>
        <v>-0.001594433975938688</v>
      </c>
      <c r="AN59">
        <f t="shared" si="3"/>
        <v>-0.0008659258190215687</v>
      </c>
      <c r="AO59" s="3">
        <f t="shared" si="18"/>
        <v>-0.16999999999999993</v>
      </c>
    </row>
    <row r="60" spans="2:41" ht="12.75">
      <c r="B60">
        <v>224</v>
      </c>
      <c r="C60">
        <v>2.406</v>
      </c>
      <c r="D60">
        <v>2.424</v>
      </c>
      <c r="E60">
        <v>0.7887</v>
      </c>
      <c r="F60">
        <v>0.7448</v>
      </c>
      <c r="G60">
        <v>12.87</v>
      </c>
      <c r="H60">
        <v>14.86</v>
      </c>
      <c r="I60" s="3">
        <f t="shared" si="4"/>
        <v>0.06473984980845202</v>
      </c>
      <c r="J60" s="9">
        <f t="shared" si="5"/>
        <v>-0.49744345705477805</v>
      </c>
      <c r="K60" s="3">
        <f t="shared" si="6"/>
        <v>1.9900000000000002</v>
      </c>
      <c r="L60">
        <v>-0.8932</v>
      </c>
      <c r="M60">
        <v>-0.8887</v>
      </c>
      <c r="N60" s="3">
        <f t="shared" si="7"/>
        <v>0.0044999999999999485</v>
      </c>
      <c r="O60" s="3">
        <f t="shared" si="8"/>
        <v>0.013715860316215085</v>
      </c>
      <c r="P60" s="3">
        <f t="shared" si="9"/>
        <v>-0.5997510995998042</v>
      </c>
      <c r="R60" s="3">
        <f t="shared" si="10"/>
        <v>2.415</v>
      </c>
      <c r="S60" s="3">
        <f t="shared" si="11"/>
        <v>0.76675</v>
      </c>
      <c r="T60" t="s">
        <v>76</v>
      </c>
      <c r="U60">
        <v>764.8524000000001</v>
      </c>
      <c r="V60" s="3">
        <f t="shared" si="0"/>
        <v>0</v>
      </c>
      <c r="W60" s="3">
        <f t="shared" si="12"/>
        <v>0.013715860316215085</v>
      </c>
      <c r="X60" s="3">
        <f t="shared" si="13"/>
        <v>0.5997510995998042</v>
      </c>
      <c r="Y60" s="5">
        <f t="shared" si="14"/>
        <v>0.05725464623410491</v>
      </c>
      <c r="AA60" s="4" t="s">
        <v>294</v>
      </c>
      <c r="AB60" s="4">
        <v>1578</v>
      </c>
      <c r="AC60" s="4">
        <v>1490</v>
      </c>
      <c r="AD60" s="4">
        <v>-2</v>
      </c>
      <c r="AE60" s="11">
        <f t="shared" si="15"/>
        <v>-0.4984146092225492</v>
      </c>
      <c r="AF60" s="3">
        <f>20*LOG(AC60/AB60)/0.88587</f>
        <v>-0.5626272582010331</v>
      </c>
      <c r="AG60" s="7">
        <v>-1.58</v>
      </c>
      <c r="AH60">
        <f t="shared" si="16"/>
        <v>224</v>
      </c>
      <c r="AI60">
        <f t="shared" si="1"/>
        <v>0</v>
      </c>
      <c r="AK60">
        <f>IF(ISEVEN(B60),$O$2*P60,$O$1*P60)</f>
        <v>-0.6777187425477788</v>
      </c>
      <c r="AL60" s="3">
        <f t="shared" si="17"/>
        <v>0.9022812574522213</v>
      </c>
      <c r="AM60">
        <f t="shared" si="2"/>
        <v>-0.0003803727653101027</v>
      </c>
      <c r="AN60">
        <f t="shared" si="3"/>
        <v>-0.0002685284640171562</v>
      </c>
      <c r="AO60" s="3">
        <f t="shared" si="18"/>
        <v>-0.009999999999999787</v>
      </c>
    </row>
    <row r="61" spans="2:41" ht="12.75">
      <c r="B61">
        <v>225</v>
      </c>
      <c r="C61">
        <v>2.449</v>
      </c>
      <c r="D61">
        <v>2.447</v>
      </c>
      <c r="E61">
        <v>0.9301</v>
      </c>
      <c r="F61">
        <v>0.8192</v>
      </c>
      <c r="G61">
        <v>11.19</v>
      </c>
      <c r="H61">
        <v>1.239</v>
      </c>
      <c r="I61" s="3">
        <f t="shared" si="4"/>
        <v>-0.007096315458497691</v>
      </c>
      <c r="J61" s="9">
        <f t="shared" si="5"/>
        <v>-1.1027940148616806</v>
      </c>
      <c r="K61" s="3">
        <f t="shared" si="6"/>
        <v>-9.950999999999999</v>
      </c>
      <c r="L61">
        <v>-0.4212</v>
      </c>
      <c r="M61">
        <v>-1.922</v>
      </c>
      <c r="N61" s="3">
        <f t="shared" si="7"/>
        <v>-1.5008</v>
      </c>
      <c r="O61" s="3">
        <f t="shared" si="8"/>
        <v>-0.05812030495073462</v>
      </c>
      <c r="P61" s="3">
        <f t="shared" si="9"/>
        <v>-1.2051016574067068</v>
      </c>
      <c r="R61" s="3">
        <f t="shared" si="10"/>
        <v>2.448</v>
      </c>
      <c r="S61" s="3">
        <f t="shared" si="11"/>
        <v>0.87465</v>
      </c>
      <c r="T61" t="s">
        <v>77</v>
      </c>
      <c r="U61">
        <v>721.76234</v>
      </c>
      <c r="V61" s="3">
        <f t="shared" si="0"/>
        <v>0</v>
      </c>
      <c r="W61" s="3">
        <f t="shared" si="12"/>
        <v>0.05812030495073462</v>
      </c>
      <c r="X61" s="3">
        <f t="shared" si="13"/>
        <v>1.2051016574067068</v>
      </c>
      <c r="Y61" s="5">
        <f t="shared" si="14"/>
        <v>0.12679357457268622</v>
      </c>
      <c r="AA61" s="4" t="s">
        <v>295</v>
      </c>
      <c r="AB61" s="4">
        <v>1860</v>
      </c>
      <c r="AC61" s="4">
        <v>1640</v>
      </c>
      <c r="AD61" s="4">
        <v>10</v>
      </c>
      <c r="AE61" s="11">
        <f t="shared" si="15"/>
        <v>-1.0933819234043687</v>
      </c>
      <c r="AF61" s="3">
        <f>20*LOG(AC61/AB61)/0.599265</f>
        <v>-1.8245382650486321</v>
      </c>
      <c r="AG61" s="7">
        <v>0.21</v>
      </c>
      <c r="AH61">
        <f t="shared" si="16"/>
        <v>225</v>
      </c>
      <c r="AI61">
        <f t="shared" si="1"/>
        <v>0</v>
      </c>
      <c r="AK61">
        <f>IF(ISEVEN(B61),$O$2*P61,$O$1*P61)</f>
        <v>-2.0125197678692004</v>
      </c>
      <c r="AL61" s="3">
        <f t="shared" si="17"/>
        <v>-2.2225197678692004</v>
      </c>
      <c r="AM61">
        <f t="shared" si="2"/>
        <v>0.00010751532093322114</v>
      </c>
      <c r="AN61">
        <f t="shared" si="3"/>
        <v>-0.000976562500000028</v>
      </c>
      <c r="AO61" s="3">
        <f t="shared" si="18"/>
        <v>0.049000000000001265</v>
      </c>
    </row>
    <row r="62" spans="2:41" ht="12.75">
      <c r="B62">
        <v>226</v>
      </c>
      <c r="C62">
        <v>2.496</v>
      </c>
      <c r="D62">
        <v>2.51</v>
      </c>
      <c r="E62">
        <v>0.8824</v>
      </c>
      <c r="F62">
        <v>0.9176</v>
      </c>
      <c r="G62">
        <v>11.46</v>
      </c>
      <c r="H62">
        <v>16.08</v>
      </c>
      <c r="I62" s="3">
        <f t="shared" si="4"/>
        <v>0.0485828094130341</v>
      </c>
      <c r="J62" s="9">
        <f t="shared" si="5"/>
        <v>0.33975810922154215</v>
      </c>
      <c r="K62" s="3">
        <f t="shared" si="6"/>
        <v>4.619999999999997</v>
      </c>
      <c r="L62">
        <v>-0.5382</v>
      </c>
      <c r="M62">
        <v>-0.3847</v>
      </c>
      <c r="N62" s="3">
        <f t="shared" si="7"/>
        <v>0.15350000000000003</v>
      </c>
      <c r="O62" s="3">
        <f t="shared" si="8"/>
        <v>-0.002441180079202833</v>
      </c>
      <c r="P62" s="3">
        <f t="shared" si="9"/>
        <v>0.23745046667651593</v>
      </c>
      <c r="R62" s="3">
        <f t="shared" si="10"/>
        <v>2.503</v>
      </c>
      <c r="S62" s="3">
        <f t="shared" si="11"/>
        <v>0.8999999999999999</v>
      </c>
      <c r="T62" t="s">
        <v>78</v>
      </c>
      <c r="U62">
        <v>680.708665</v>
      </c>
      <c r="V62" s="3">
        <f t="shared" si="0"/>
        <v>0</v>
      </c>
      <c r="W62" s="3">
        <f t="shared" si="12"/>
        <v>0.002441180079202833</v>
      </c>
      <c r="X62" s="3">
        <f t="shared" si="13"/>
        <v>0.23745046667651593</v>
      </c>
      <c r="Y62" s="5">
        <f t="shared" si="14"/>
        <v>0.039111111111111124</v>
      </c>
      <c r="AA62" s="4" t="s">
        <v>296</v>
      </c>
      <c r="AB62" s="4">
        <v>1765</v>
      </c>
      <c r="AC62" s="4">
        <v>1835</v>
      </c>
      <c r="AD62" s="4">
        <v>-4</v>
      </c>
      <c r="AE62" s="11">
        <f t="shared" si="15"/>
        <v>0.33782717728533573</v>
      </c>
      <c r="AF62" s="3">
        <f>20*LOG(AC62/AB62)/0.88587</f>
        <v>0.3813507368861523</v>
      </c>
      <c r="AG62" s="7">
        <v>0.21</v>
      </c>
      <c r="AH62">
        <f t="shared" si="16"/>
        <v>226</v>
      </c>
      <c r="AI62">
        <f t="shared" si="1"/>
        <v>0</v>
      </c>
      <c r="AK62">
        <f>IF(ISEVEN(B62),$O$2*P62,$O$1*P62)</f>
        <v>0.26831902734446295</v>
      </c>
      <c r="AL62" s="3">
        <f t="shared" si="17"/>
        <v>0.058319027344462954</v>
      </c>
      <c r="AM62">
        <f t="shared" si="2"/>
        <v>-0.0001133272892113554</v>
      </c>
      <c r="AN62">
        <f t="shared" si="3"/>
        <v>0.0001089799476896131</v>
      </c>
      <c r="AO62" s="3">
        <f t="shared" si="18"/>
        <v>0.6199999999999974</v>
      </c>
    </row>
    <row r="63" spans="2:41" ht="12.75">
      <c r="B63">
        <v>227</v>
      </c>
      <c r="C63">
        <v>2.539</v>
      </c>
      <c r="D63">
        <v>2.544</v>
      </c>
      <c r="E63">
        <v>0.9846</v>
      </c>
      <c r="F63">
        <v>0.999</v>
      </c>
      <c r="G63">
        <v>10.42</v>
      </c>
      <c r="H63">
        <v>11.87</v>
      </c>
      <c r="I63" s="3">
        <f t="shared" si="4"/>
        <v>0.017088122053079628</v>
      </c>
      <c r="J63" s="9">
        <f t="shared" si="5"/>
        <v>0.12611313578490985</v>
      </c>
      <c r="K63" s="3">
        <f t="shared" si="6"/>
        <v>1.4499999999999993</v>
      </c>
      <c r="L63">
        <v>-0.1228</v>
      </c>
      <c r="M63">
        <v>-0.1023</v>
      </c>
      <c r="N63" s="3">
        <f t="shared" si="7"/>
        <v>0.020500000000000004</v>
      </c>
      <c r="O63" s="3">
        <f t="shared" si="8"/>
        <v>-0.0339358674391573</v>
      </c>
      <c r="P63" s="3">
        <f t="shared" si="9"/>
        <v>0.023805493239883638</v>
      </c>
      <c r="R63" s="3">
        <f t="shared" si="10"/>
        <v>2.5415</v>
      </c>
      <c r="S63" s="3">
        <f t="shared" si="11"/>
        <v>0.9918</v>
      </c>
      <c r="T63" t="s">
        <v>79</v>
      </c>
      <c r="U63">
        <v>637.910065</v>
      </c>
      <c r="V63" s="3">
        <f t="shared" si="0"/>
        <v>0</v>
      </c>
      <c r="W63" s="3">
        <f t="shared" si="12"/>
        <v>0.0339358674391573</v>
      </c>
      <c r="X63" s="3">
        <f t="shared" si="13"/>
        <v>0.023805493239883638</v>
      </c>
      <c r="Y63" s="5">
        <f t="shared" si="14"/>
        <v>0.014519056261342981</v>
      </c>
      <c r="AA63" s="4" t="s">
        <v>297</v>
      </c>
      <c r="AB63" s="4">
        <v>1951</v>
      </c>
      <c r="AC63" s="4">
        <v>1994</v>
      </c>
      <c r="AD63" s="4">
        <v>-1</v>
      </c>
      <c r="AE63" s="11">
        <f t="shared" si="15"/>
        <v>0.18935769162237737</v>
      </c>
      <c r="AF63" s="3">
        <f>20*LOG(AC63/AB63)/0.599265</f>
        <v>0.3159832321633624</v>
      </c>
      <c r="AG63" s="7">
        <v>-0.01</v>
      </c>
      <c r="AH63">
        <f t="shared" si="16"/>
        <v>227</v>
      </c>
      <c r="AI63">
        <f t="shared" si="1"/>
        <v>0</v>
      </c>
      <c r="AK63">
        <f>IF(ISEVEN(B63),$O$2*P63,$O$1*P63)</f>
        <v>0.039755173710605676</v>
      </c>
      <c r="AL63" s="3">
        <f t="shared" si="17"/>
        <v>0.04975517371060568</v>
      </c>
      <c r="AM63">
        <f t="shared" si="2"/>
        <v>0.009242331911436114</v>
      </c>
      <c r="AN63">
        <f t="shared" si="3"/>
        <v>0.0020020020020020037</v>
      </c>
      <c r="AO63" s="3">
        <f t="shared" si="18"/>
        <v>0.4499999999999993</v>
      </c>
    </row>
    <row r="64" spans="2:41" ht="12.75">
      <c r="B64">
        <v>228</v>
      </c>
      <c r="C64">
        <v>2.548</v>
      </c>
      <c r="D64">
        <v>2.557</v>
      </c>
      <c r="E64">
        <v>1.069</v>
      </c>
      <c r="F64">
        <v>1.08</v>
      </c>
      <c r="G64">
        <v>13.9</v>
      </c>
      <c r="H64">
        <v>24.34</v>
      </c>
      <c r="I64" s="3">
        <f t="shared" si="4"/>
        <v>0.030626087260453072</v>
      </c>
      <c r="J64" s="9">
        <f t="shared" si="5"/>
        <v>0.08892100556343507</v>
      </c>
      <c r="K64" s="3">
        <f t="shared" si="6"/>
        <v>10.44</v>
      </c>
      <c r="L64">
        <v>0.2276</v>
      </c>
      <c r="M64">
        <v>0.7162</v>
      </c>
      <c r="N64" s="3">
        <f t="shared" si="7"/>
        <v>0.4885999999999999</v>
      </c>
      <c r="O64" s="3">
        <f t="shared" si="8"/>
        <v>-0.02039790223178386</v>
      </c>
      <c r="P64" s="3">
        <f t="shared" si="9"/>
        <v>-0.013386636981591135</v>
      </c>
      <c r="R64" s="3">
        <f t="shared" si="10"/>
        <v>2.5525</v>
      </c>
      <c r="S64" s="3">
        <f t="shared" si="11"/>
        <v>1.0745</v>
      </c>
      <c r="T64" t="s">
        <v>80</v>
      </c>
      <c r="U64">
        <v>582.164505</v>
      </c>
      <c r="V64" s="3">
        <f t="shared" si="0"/>
        <v>0</v>
      </c>
      <c r="W64" s="3">
        <f t="shared" si="12"/>
        <v>0.02039790223178386</v>
      </c>
      <c r="X64" s="3">
        <f t="shared" si="13"/>
        <v>0.013386636981591135</v>
      </c>
      <c r="Y64" s="5">
        <f t="shared" si="14"/>
        <v>0.010237319683573868</v>
      </c>
      <c r="AA64" s="4" t="s">
        <v>298</v>
      </c>
      <c r="AB64" s="4">
        <v>2140</v>
      </c>
      <c r="AC64" s="4">
        <v>2165</v>
      </c>
      <c r="AD64" s="4">
        <v>-10</v>
      </c>
      <c r="AE64" s="11">
        <f t="shared" si="15"/>
        <v>0.10088254680386848</v>
      </c>
      <c r="AF64" s="3">
        <f>20*LOG(AC64/AB64)/0.88587</f>
        <v>0.11387962884381282</v>
      </c>
      <c r="AG64" s="7">
        <v>0.88</v>
      </c>
      <c r="AH64">
        <f t="shared" si="16"/>
        <v>228</v>
      </c>
      <c r="AI64">
        <f t="shared" si="1"/>
        <v>0</v>
      </c>
      <c r="AK64">
        <f>IF(ISEVEN(B64),$O$2*P64,$O$1*P64)</f>
        <v>-0.01512689978919798</v>
      </c>
      <c r="AL64" s="3">
        <f t="shared" si="17"/>
        <v>-0.895126899789198</v>
      </c>
      <c r="AM64">
        <f t="shared" si="2"/>
        <v>-0.0009354536950422002</v>
      </c>
      <c r="AN64">
        <f t="shared" si="3"/>
        <v>-0.0023148148148147652</v>
      </c>
      <c r="AO64" s="3">
        <f t="shared" si="18"/>
        <v>0.4399999999999995</v>
      </c>
    </row>
    <row r="65" spans="2:41" ht="12.75">
      <c r="B65">
        <v>229</v>
      </c>
      <c r="C65">
        <v>2.628</v>
      </c>
      <c r="D65">
        <v>2.648</v>
      </c>
      <c r="E65">
        <v>1.186</v>
      </c>
      <c r="F65">
        <v>1.222</v>
      </c>
      <c r="G65">
        <v>12.4</v>
      </c>
      <c r="H65">
        <v>17.21</v>
      </c>
      <c r="I65" s="3">
        <f t="shared" si="4"/>
        <v>0.06585239759838364</v>
      </c>
      <c r="J65" s="9">
        <f t="shared" si="5"/>
        <v>0.2597303375658337</v>
      </c>
      <c r="K65" s="3">
        <f t="shared" si="6"/>
        <v>4.8100000000000005</v>
      </c>
      <c r="L65">
        <v>0.5161</v>
      </c>
      <c r="M65">
        <v>1.074</v>
      </c>
      <c r="N65" s="3">
        <f t="shared" si="7"/>
        <v>0.5579000000000001</v>
      </c>
      <c r="O65" s="3">
        <f t="shared" si="8"/>
        <v>0.01482840810614671</v>
      </c>
      <c r="P65" s="3">
        <f t="shared" si="9"/>
        <v>0.15742269502080747</v>
      </c>
      <c r="R65" s="3">
        <f t="shared" si="10"/>
        <v>2.638</v>
      </c>
      <c r="S65" s="3">
        <f t="shared" si="11"/>
        <v>1.204</v>
      </c>
      <c r="T65" t="s">
        <v>81</v>
      </c>
      <c r="U65">
        <v>526.36909</v>
      </c>
      <c r="V65" s="3">
        <f t="shared" si="0"/>
        <v>0</v>
      </c>
      <c r="W65" s="3">
        <f t="shared" si="12"/>
        <v>0.01482840810614671</v>
      </c>
      <c r="X65" s="3">
        <f t="shared" si="13"/>
        <v>0.15742269502080747</v>
      </c>
      <c r="Y65" s="5">
        <f t="shared" si="14"/>
        <v>0.029900332225913647</v>
      </c>
      <c r="AA65" s="4" t="s">
        <v>299</v>
      </c>
      <c r="AB65" s="4">
        <v>2377</v>
      </c>
      <c r="AC65" s="4">
        <v>2446</v>
      </c>
      <c r="AD65" s="4">
        <v>-5</v>
      </c>
      <c r="AE65" s="11">
        <f t="shared" si="15"/>
        <v>0.2485454194417273</v>
      </c>
      <c r="AF65" s="3">
        <f>20*LOG(AC65/AB65)/0.599265</f>
        <v>0.4147504350191106</v>
      </c>
      <c r="AG65" s="7">
        <v>0.11</v>
      </c>
      <c r="AH65">
        <f t="shared" si="16"/>
        <v>229</v>
      </c>
      <c r="AI65">
        <f t="shared" si="1"/>
        <v>0</v>
      </c>
      <c r="AK65">
        <f>IF(ISEVEN(B65),$O$2*P65,$O$1*P65)</f>
        <v>0.26289590068474844</v>
      </c>
      <c r="AL65" s="3">
        <f t="shared" si="17"/>
        <v>0.15289590068474845</v>
      </c>
      <c r="AM65">
        <f t="shared" si="2"/>
        <v>-0.002107925801011947</v>
      </c>
      <c r="AN65">
        <f t="shared" si="3"/>
        <v>-0.0008183306055647397</v>
      </c>
      <c r="AO65" s="3">
        <f t="shared" si="18"/>
        <v>-0.1899999999999995</v>
      </c>
    </row>
    <row r="66" spans="2:41" ht="12.75">
      <c r="B66">
        <v>230</v>
      </c>
      <c r="C66">
        <v>2.655</v>
      </c>
      <c r="D66">
        <v>2.676</v>
      </c>
      <c r="E66">
        <v>1.211</v>
      </c>
      <c r="F66">
        <v>1.268</v>
      </c>
      <c r="G66">
        <v>12.18</v>
      </c>
      <c r="H66">
        <v>15.53</v>
      </c>
      <c r="I66" s="3">
        <f t="shared" si="4"/>
        <v>0.06843167356595412</v>
      </c>
      <c r="J66" s="9">
        <f t="shared" si="5"/>
        <v>0.39950220805323183</v>
      </c>
      <c r="K66" s="3">
        <f t="shared" si="6"/>
        <v>3.3499999999999996</v>
      </c>
      <c r="L66">
        <v>0.7059</v>
      </c>
      <c r="M66">
        <v>0.9763</v>
      </c>
      <c r="N66" s="3">
        <f t="shared" si="7"/>
        <v>0.2704</v>
      </c>
      <c r="O66" s="3">
        <f t="shared" si="8"/>
        <v>0.017407684073717185</v>
      </c>
      <c r="P66" s="3">
        <f t="shared" si="9"/>
        <v>0.2971945655082056</v>
      </c>
      <c r="R66" s="3">
        <f t="shared" si="10"/>
        <v>2.6654999999999998</v>
      </c>
      <c r="S66" s="3">
        <f t="shared" si="11"/>
        <v>1.2395</v>
      </c>
      <c r="T66" t="s">
        <v>82</v>
      </c>
      <c r="U66">
        <v>486.42373000000003</v>
      </c>
      <c r="V66" s="3">
        <f t="shared" si="0"/>
        <v>0</v>
      </c>
      <c r="W66" s="3">
        <f t="shared" si="12"/>
        <v>0.017407684073717185</v>
      </c>
      <c r="X66" s="3">
        <f t="shared" si="13"/>
        <v>0.2971945655082056</v>
      </c>
      <c r="Y66" s="5">
        <f t="shared" si="14"/>
        <v>0.04598628479225489</v>
      </c>
      <c r="AA66" s="4" t="s">
        <v>300</v>
      </c>
      <c r="AB66" s="4">
        <v>2428</v>
      </c>
      <c r="AC66" s="4">
        <v>2540</v>
      </c>
      <c r="AD66" s="4">
        <v>-3</v>
      </c>
      <c r="AE66" s="11">
        <f t="shared" si="15"/>
        <v>0.3917006843343626</v>
      </c>
      <c r="AF66" s="3">
        <f>20*LOG(AC66/AB66)/0.88587</f>
        <v>0.44216497266456994</v>
      </c>
      <c r="AG66" s="7">
        <v>0.21</v>
      </c>
      <c r="AH66">
        <f t="shared" si="16"/>
        <v>230</v>
      </c>
      <c r="AI66">
        <f t="shared" si="1"/>
        <v>0</v>
      </c>
      <c r="AK66">
        <f>IF(ISEVEN(B66),$O$2*P66,$O$1*P66)</f>
        <v>0.3358298590242723</v>
      </c>
      <c r="AL66" s="3">
        <f t="shared" si="17"/>
        <v>0.12582985902427232</v>
      </c>
      <c r="AM66">
        <f t="shared" si="2"/>
        <v>-0.0024772914946324456</v>
      </c>
      <c r="AN66">
        <f t="shared" si="3"/>
        <v>-0.0015772870662460583</v>
      </c>
      <c r="AO66" s="3">
        <f t="shared" si="18"/>
        <v>0.34999999999999964</v>
      </c>
    </row>
    <row r="67" spans="2:41" ht="12.75">
      <c r="B67">
        <v>231</v>
      </c>
      <c r="C67">
        <v>2.677</v>
      </c>
      <c r="D67">
        <v>2.693</v>
      </c>
      <c r="E67">
        <v>1.426</v>
      </c>
      <c r="F67">
        <v>1.449</v>
      </c>
      <c r="G67">
        <v>10.64</v>
      </c>
      <c r="H67">
        <v>11.95</v>
      </c>
      <c r="I67" s="3">
        <f t="shared" si="4"/>
        <v>0.05175964449155569</v>
      </c>
      <c r="J67" s="9">
        <f t="shared" si="5"/>
        <v>0.13897719910655648</v>
      </c>
      <c r="K67" s="3">
        <f t="shared" si="6"/>
        <v>1.3099999999999987</v>
      </c>
      <c r="L67">
        <v>0.1463</v>
      </c>
      <c r="M67">
        <v>-0.05798</v>
      </c>
      <c r="N67" s="3">
        <f t="shared" si="7"/>
        <v>-0.20428000000000002</v>
      </c>
      <c r="O67" s="3">
        <f t="shared" si="8"/>
        <v>0.0007356549993187619</v>
      </c>
      <c r="P67" s="3">
        <f t="shared" si="9"/>
        <v>0.03666955656153027</v>
      </c>
      <c r="R67" s="3">
        <f t="shared" si="10"/>
        <v>2.685</v>
      </c>
      <c r="S67" s="3">
        <f t="shared" si="11"/>
        <v>1.4375</v>
      </c>
      <c r="T67" t="s">
        <v>83</v>
      </c>
      <c r="U67">
        <v>447.25304</v>
      </c>
      <c r="V67" s="3">
        <f t="shared" si="0"/>
        <v>0</v>
      </c>
      <c r="W67" s="3">
        <f t="shared" si="12"/>
        <v>0.0007356549993187619</v>
      </c>
      <c r="X67" s="3">
        <f t="shared" si="13"/>
        <v>0.03666955656153027</v>
      </c>
      <c r="Y67" s="5">
        <f t="shared" si="14"/>
        <v>0.01600000000000009</v>
      </c>
      <c r="AA67" s="4" t="s">
        <v>301</v>
      </c>
      <c r="AB67" s="4">
        <v>2855</v>
      </c>
      <c r="AC67" s="4">
        <v>2900</v>
      </c>
      <c r="AD67" s="4">
        <v>-1</v>
      </c>
      <c r="AE67" s="11">
        <f t="shared" si="15"/>
        <v>0.135837706341784</v>
      </c>
      <c r="AF67" s="3">
        <f>20*LOG(AC67/AB67)/0.599265</f>
        <v>0.22667385270587131</v>
      </c>
      <c r="AG67" s="7">
        <v>-0.37</v>
      </c>
      <c r="AH67">
        <f t="shared" si="16"/>
        <v>231</v>
      </c>
      <c r="AI67">
        <f t="shared" si="1"/>
        <v>0</v>
      </c>
      <c r="AK67">
        <f>IF(ISEVEN(B67),$O$2*P67,$O$1*P67)</f>
        <v>0.061238159457755556</v>
      </c>
      <c r="AL67" s="3">
        <f t="shared" si="17"/>
        <v>0.43123815945775557</v>
      </c>
      <c r="AM67">
        <f t="shared" si="2"/>
        <v>-0.0010518934081346822</v>
      </c>
      <c r="AN67">
        <f t="shared" si="3"/>
        <v>-0.0006901311249136576</v>
      </c>
      <c r="AO67" s="3">
        <f t="shared" si="18"/>
        <v>0.3099999999999987</v>
      </c>
    </row>
    <row r="68" spans="2:41" ht="12.75">
      <c r="B68">
        <v>232</v>
      </c>
      <c r="C68">
        <v>2.75</v>
      </c>
      <c r="D68">
        <v>2.766</v>
      </c>
      <c r="E68">
        <v>1.49</v>
      </c>
      <c r="F68">
        <v>1.502</v>
      </c>
      <c r="G68">
        <v>8.222</v>
      </c>
      <c r="H68">
        <v>8.938</v>
      </c>
      <c r="I68" s="3">
        <f t="shared" si="4"/>
        <v>0.05038963886058172</v>
      </c>
      <c r="J68" s="9">
        <f t="shared" si="5"/>
        <v>0.0696732851175116</v>
      </c>
      <c r="K68" s="3">
        <f t="shared" si="6"/>
        <v>0.7160000000000011</v>
      </c>
      <c r="L68">
        <v>2.343</v>
      </c>
      <c r="M68">
        <v>2.181</v>
      </c>
      <c r="N68" s="3">
        <f t="shared" si="7"/>
        <v>-0.16199999999999992</v>
      </c>
      <c r="O68" s="3">
        <f t="shared" si="8"/>
        <v>-0.000634350631655213</v>
      </c>
      <c r="P68" s="3">
        <f t="shared" si="9"/>
        <v>-0.03263435742751461</v>
      </c>
      <c r="R68" s="3">
        <f t="shared" si="10"/>
        <v>2.758</v>
      </c>
      <c r="S68" s="3">
        <f t="shared" si="11"/>
        <v>1.496</v>
      </c>
      <c r="T68" t="s">
        <v>84</v>
      </c>
      <c r="U68">
        <v>403.1083550000001</v>
      </c>
      <c r="V68" s="3">
        <f t="shared" si="0"/>
        <v>0</v>
      </c>
      <c r="W68" s="3">
        <f t="shared" si="12"/>
        <v>0.000634350631655213</v>
      </c>
      <c r="X68" s="3">
        <f t="shared" si="13"/>
        <v>0.03263435742751461</v>
      </c>
      <c r="Y68" s="5">
        <f t="shared" si="14"/>
        <v>0.008021390374331559</v>
      </c>
      <c r="AA68" s="4" t="s">
        <v>302</v>
      </c>
      <c r="AB68" s="4">
        <v>2980</v>
      </c>
      <c r="AC68" s="4">
        <v>3004</v>
      </c>
      <c r="AD68" s="4">
        <v>-1</v>
      </c>
      <c r="AE68" s="11">
        <f t="shared" si="15"/>
        <v>0.0696732851175116</v>
      </c>
      <c r="AF68" s="3">
        <f>20*LOG(AC68/AB68)/0.88587</f>
        <v>0.07864955932305145</v>
      </c>
      <c r="AG68" s="7">
        <v>-0.62</v>
      </c>
      <c r="AH68">
        <f t="shared" si="16"/>
        <v>232</v>
      </c>
      <c r="AI68">
        <f t="shared" si="1"/>
        <v>0</v>
      </c>
      <c r="AK68">
        <f>IF(ISEVEN(B68),$O$2*P68,$O$1*P68)</f>
        <v>-0.03687682389309151</v>
      </c>
      <c r="AL68" s="3">
        <f t="shared" si="17"/>
        <v>0.5831231761069084</v>
      </c>
      <c r="AM68">
        <f t="shared" si="2"/>
        <v>0</v>
      </c>
      <c r="AN68">
        <f t="shared" si="3"/>
        <v>0</v>
      </c>
      <c r="AO68" s="3">
        <f t="shared" si="18"/>
        <v>-0.2839999999999989</v>
      </c>
    </row>
    <row r="69" spans="2:41" ht="12.75">
      <c r="B69">
        <v>301</v>
      </c>
      <c r="C69">
        <v>2.764</v>
      </c>
      <c r="D69">
        <v>2.834</v>
      </c>
      <c r="E69">
        <v>1.587</v>
      </c>
      <c r="F69">
        <v>1.636</v>
      </c>
      <c r="G69">
        <v>7.042</v>
      </c>
      <c r="H69">
        <v>6.096</v>
      </c>
      <c r="I69" s="3">
        <f t="shared" si="4"/>
        <v>0.217236144185617</v>
      </c>
      <c r="J69" s="9">
        <f t="shared" si="5"/>
        <v>0.2641274516091193</v>
      </c>
      <c r="K69" s="3">
        <f t="shared" si="6"/>
        <v>-0.9459999999999997</v>
      </c>
      <c r="L69">
        <v>2.999</v>
      </c>
      <c r="M69">
        <v>2.903</v>
      </c>
      <c r="N69" s="3">
        <f t="shared" si="7"/>
        <v>-0.09600000000000009</v>
      </c>
      <c r="O69" s="3">
        <f t="shared" si="8"/>
        <v>0.16621215469338005</v>
      </c>
      <c r="P69" s="3">
        <f t="shared" si="9"/>
        <v>0.1618198090640931</v>
      </c>
      <c r="R69" s="3">
        <f t="shared" si="10"/>
        <v>2.799</v>
      </c>
      <c r="S69" s="3">
        <f t="shared" si="11"/>
        <v>1.6115</v>
      </c>
      <c r="T69" t="s">
        <v>85</v>
      </c>
      <c r="U69">
        <v>364.321165</v>
      </c>
      <c r="V69" s="3">
        <f t="shared" si="0"/>
        <v>0</v>
      </c>
      <c r="W69" s="3">
        <f t="shared" si="12"/>
        <v>0.16621215469338005</v>
      </c>
      <c r="X69" s="3">
        <f t="shared" si="13"/>
        <v>0.1618198090640931</v>
      </c>
      <c r="Y69" s="5">
        <f t="shared" si="14"/>
        <v>0.0304064536146447</v>
      </c>
      <c r="AA69" s="4" t="s">
        <v>303</v>
      </c>
      <c r="AB69" s="4">
        <v>3175</v>
      </c>
      <c r="AC69" s="4">
        <v>3275</v>
      </c>
      <c r="AD69" s="4">
        <v>1</v>
      </c>
      <c r="AE69" s="11">
        <f t="shared" si="15"/>
        <v>0.26935149399614744</v>
      </c>
      <c r="AF69" s="3">
        <f>20*LOG(AC69/AB69)/0.599265</f>
        <v>0.44946975711270876</v>
      </c>
      <c r="AG69" s="7">
        <v>-0.25</v>
      </c>
      <c r="AH69">
        <f t="shared" si="16"/>
        <v>301</v>
      </c>
      <c r="AI69">
        <f t="shared" si="1"/>
        <v>0</v>
      </c>
      <c r="AK69">
        <f>IF(ISEVEN(B69),$O$2*P69,$O$1*P69)</f>
        <v>0.2702390811370355</v>
      </c>
      <c r="AL69" s="3">
        <f t="shared" si="17"/>
        <v>0.5202390811370354</v>
      </c>
      <c r="AM69">
        <f t="shared" si="2"/>
        <v>-0.0003150598613737662</v>
      </c>
      <c r="AN69">
        <f t="shared" si="3"/>
        <v>-0.0009168704156479566</v>
      </c>
      <c r="AO69" s="3">
        <f t="shared" si="18"/>
        <v>0.05400000000000027</v>
      </c>
    </row>
    <row r="70" spans="2:41" ht="12.75">
      <c r="B70">
        <v>302</v>
      </c>
      <c r="C70">
        <v>2.83</v>
      </c>
      <c r="D70">
        <v>2.848</v>
      </c>
      <c r="E70">
        <v>1.797</v>
      </c>
      <c r="F70">
        <v>1.825</v>
      </c>
      <c r="G70">
        <v>5.664</v>
      </c>
      <c r="H70">
        <v>6.973</v>
      </c>
      <c r="I70" s="3">
        <f t="shared" si="4"/>
        <v>0.05507098881056936</v>
      </c>
      <c r="J70" s="9">
        <f t="shared" si="5"/>
        <v>0.13429583367039397</v>
      </c>
      <c r="K70" s="3">
        <f t="shared" si="6"/>
        <v>1.3090000000000002</v>
      </c>
      <c r="L70">
        <v>2.938</v>
      </c>
      <c r="M70">
        <v>2.833</v>
      </c>
      <c r="N70" s="3">
        <f t="shared" si="7"/>
        <v>-0.10499999999999998</v>
      </c>
      <c r="O70" s="3">
        <f t="shared" si="8"/>
        <v>0.004046999318332432</v>
      </c>
      <c r="P70" s="3">
        <f t="shared" si="9"/>
        <v>0.03198819112536776</v>
      </c>
      <c r="R70" s="3">
        <f t="shared" si="10"/>
        <v>2.839</v>
      </c>
      <c r="S70" s="3">
        <f t="shared" si="11"/>
        <v>1.811</v>
      </c>
      <c r="T70" t="s">
        <v>86</v>
      </c>
      <c r="U70">
        <v>307.839285</v>
      </c>
      <c r="V70" s="3">
        <f aca="true" t="shared" si="19" ref="V70:V133">B70-T70</f>
        <v>0</v>
      </c>
      <c r="W70" s="3">
        <f t="shared" si="12"/>
        <v>0.004046999318332432</v>
      </c>
      <c r="X70" s="3">
        <f t="shared" si="13"/>
        <v>0.03198819112536776</v>
      </c>
      <c r="Y70" s="5">
        <f t="shared" si="14"/>
        <v>0.015461071231363902</v>
      </c>
      <c r="AA70" s="4" t="s">
        <v>304</v>
      </c>
      <c r="AB70" s="4">
        <v>3598</v>
      </c>
      <c r="AC70" s="4">
        <v>3652</v>
      </c>
      <c r="AD70" s="4">
        <v>-2</v>
      </c>
      <c r="AE70" s="11">
        <f t="shared" si="15"/>
        <v>0.12939219705457497</v>
      </c>
      <c r="AF70" s="3">
        <f>20*LOG(AC70/AB70)/0.88587</f>
        <v>0.14606228572428795</v>
      </c>
      <c r="AG70" s="7">
        <v>0.05</v>
      </c>
      <c r="AH70">
        <f t="shared" si="16"/>
        <v>302</v>
      </c>
      <c r="AI70">
        <f aca="true" t="shared" si="20" ref="AI70:AI133">B70-AH70</f>
        <v>0</v>
      </c>
      <c r="AK70">
        <f>IF(ISEVEN(B70),$O$2*P70,$O$1*P70)</f>
        <v>0.03614665597166556</v>
      </c>
      <c r="AL70" s="3">
        <f t="shared" si="17"/>
        <v>-0.013853344028334443</v>
      </c>
      <c r="AM70">
        <f aca="true" t="shared" si="21" ref="AM70:AM133">(E70-0.0005*AB70)/E70</f>
        <v>-0.0011129660545353378</v>
      </c>
      <c r="AN70">
        <f aca="true" t="shared" si="22" ref="AN70:AN133">(F70-0.0005*AC70)/F70</f>
        <v>-0.0005479452054795134</v>
      </c>
      <c r="AO70" s="3">
        <f t="shared" si="18"/>
        <v>-0.6909999999999998</v>
      </c>
    </row>
    <row r="71" spans="2:41" ht="12.75">
      <c r="B71">
        <v>303</v>
      </c>
      <c r="C71">
        <v>2.883</v>
      </c>
      <c r="D71">
        <v>2.901</v>
      </c>
      <c r="E71">
        <v>2.058</v>
      </c>
      <c r="F71">
        <v>2.157</v>
      </c>
      <c r="G71">
        <v>5.218</v>
      </c>
      <c r="H71">
        <v>11.61</v>
      </c>
      <c r="I71" s="3">
        <f aca="true" t="shared" si="23" ref="I71:I134">20*LOG(D71/C71)</f>
        <v>0.05406172828912482</v>
      </c>
      <c r="J71" s="9">
        <f aca="true" t="shared" si="24" ref="J71:J134">20*LOG(F71/E71)</f>
        <v>0.408095493522619</v>
      </c>
      <c r="K71" s="3">
        <f aca="true" t="shared" si="25" ref="K71:K134">H71-G71</f>
        <v>6.3919999999999995</v>
      </c>
      <c r="L71">
        <v>2.778</v>
      </c>
      <c r="M71">
        <v>3.332</v>
      </c>
      <c r="N71" s="3">
        <f aca="true" t="shared" si="26" ref="N71:N134">M71-L71</f>
        <v>0.5539999999999998</v>
      </c>
      <c r="O71" s="3">
        <f aca="true" t="shared" si="27" ref="O71:O134">I71-$I$3</f>
        <v>0.003037738796887887</v>
      </c>
      <c r="P71" s="3">
        <f aca="true" t="shared" si="28" ref="P71:P134">J71-$J$3</f>
        <v>0.30578785097759276</v>
      </c>
      <c r="R71" s="3">
        <f aca="true" t="shared" si="29" ref="R71:R134">AVERAGE(C71:D71)</f>
        <v>2.892</v>
      </c>
      <c r="S71" s="3">
        <f aca="true" t="shared" si="30" ref="S71:S134">AVERAGE(E71:F71)</f>
        <v>2.1075</v>
      </c>
      <c r="T71" t="s">
        <v>87</v>
      </c>
      <c r="U71">
        <v>253.83098</v>
      </c>
      <c r="V71" s="3">
        <f t="shared" si="19"/>
        <v>0</v>
      </c>
      <c r="W71" s="3">
        <f aca="true" t="shared" si="31" ref="W71:W134">ABS(O71)</f>
        <v>0.003037738796887887</v>
      </c>
      <c r="X71" s="3">
        <f aca="true" t="shared" si="32" ref="X71:X134">ABS(P71)</f>
        <v>0.30578785097759276</v>
      </c>
      <c r="Y71" s="5">
        <f aca="true" t="shared" si="33" ref="Y71:Y134">ABS(F71-E71)/(0.5*(F71+E71))</f>
        <v>0.046975088967971625</v>
      </c>
      <c r="AA71" s="4" t="s">
        <v>305</v>
      </c>
      <c r="AB71" s="4">
        <v>4125</v>
      </c>
      <c r="AC71" s="4">
        <v>4325</v>
      </c>
      <c r="AD71" s="4">
        <v>-6</v>
      </c>
      <c r="AE71" s="11">
        <f aca="true" t="shared" si="34" ref="AE71:AE134">20*LOG(AC71/AB71)</f>
        <v>0.41124317829778334</v>
      </c>
      <c r="AF71" s="3">
        <f>20*LOG(AC71/AB71)/0.599265</f>
        <v>0.6862459484498232</v>
      </c>
      <c r="AG71" s="7">
        <v>0.6</v>
      </c>
      <c r="AH71">
        <f aca="true" t="shared" si="35" ref="AH71:AH134">VALUE(RIGHT(AA71,3))</f>
        <v>303</v>
      </c>
      <c r="AI71">
        <f t="shared" si="20"/>
        <v>0</v>
      </c>
      <c r="AK71">
        <f>IF(ISEVEN(B71),$O$2*P71,$O$1*P71)</f>
        <v>0.5106657111325799</v>
      </c>
      <c r="AL71" s="3">
        <f aca="true" t="shared" si="36" ref="AL71:AL134">AK71-AG71</f>
        <v>-0.08933428886742012</v>
      </c>
      <c r="AM71">
        <f t="shared" si="21"/>
        <v>-0.0021865889212828817</v>
      </c>
      <c r="AN71">
        <f t="shared" si="22"/>
        <v>-0.0025498377375985444</v>
      </c>
      <c r="AO71" s="3">
        <f aca="true" t="shared" si="37" ref="AO71:AO134">K71+AD71</f>
        <v>0.39199999999999946</v>
      </c>
    </row>
    <row r="72" spans="2:41" ht="12.75">
      <c r="B72">
        <v>304</v>
      </c>
      <c r="C72">
        <v>2.963</v>
      </c>
      <c r="D72">
        <v>2.979</v>
      </c>
      <c r="E72">
        <v>2.268</v>
      </c>
      <c r="F72">
        <v>2.301</v>
      </c>
      <c r="G72">
        <v>4.519</v>
      </c>
      <c r="H72">
        <v>6.6</v>
      </c>
      <c r="I72" s="3">
        <f t="shared" si="23"/>
        <v>0.04677703469985103</v>
      </c>
      <c r="J72" s="9">
        <f t="shared" si="24"/>
        <v>0.12547136895548935</v>
      </c>
      <c r="K72" s="3">
        <f t="shared" si="25"/>
        <v>2.0809999999999995</v>
      </c>
      <c r="L72">
        <v>2.595</v>
      </c>
      <c r="M72">
        <v>2.429</v>
      </c>
      <c r="N72" s="3">
        <f t="shared" si="26"/>
        <v>-0.16600000000000037</v>
      </c>
      <c r="O72" s="3">
        <f t="shared" si="27"/>
        <v>-0.004246954792385897</v>
      </c>
      <c r="P72" s="3">
        <f t="shared" si="28"/>
        <v>0.023163726410463145</v>
      </c>
      <c r="R72" s="3">
        <f t="shared" si="29"/>
        <v>2.971</v>
      </c>
      <c r="S72" s="3">
        <f t="shared" si="30"/>
        <v>2.2845</v>
      </c>
      <c r="T72" t="s">
        <v>88</v>
      </c>
      <c r="U72">
        <v>198.72586500000003</v>
      </c>
      <c r="V72" s="3">
        <f t="shared" si="19"/>
        <v>0</v>
      </c>
      <c r="W72" s="3">
        <f t="shared" si="31"/>
        <v>0.004246954792385897</v>
      </c>
      <c r="X72" s="3">
        <f t="shared" si="32"/>
        <v>0.023163726410463145</v>
      </c>
      <c r="Y72" s="5">
        <f t="shared" si="33"/>
        <v>0.014445173998686962</v>
      </c>
      <c r="AA72" s="4" t="s">
        <v>306</v>
      </c>
      <c r="AB72" s="4">
        <v>4540</v>
      </c>
      <c r="AC72" s="4">
        <v>4605</v>
      </c>
      <c r="AD72" s="4">
        <v>-2</v>
      </c>
      <c r="AE72" s="11">
        <f t="shared" si="34"/>
        <v>0.12347563351527671</v>
      </c>
      <c r="AF72" s="3">
        <f>20*LOG(AC72/AB72)/0.88587</f>
        <v>0.1393834688106344</v>
      </c>
      <c r="AG72" s="7">
        <v>0.05</v>
      </c>
      <c r="AH72">
        <f t="shared" si="35"/>
        <v>304</v>
      </c>
      <c r="AI72">
        <f t="shared" si="20"/>
        <v>0</v>
      </c>
      <c r="AK72">
        <f>IF(ISEVEN(B72),$O$2*P72,$O$1*P72)</f>
        <v>0.02617501084382335</v>
      </c>
      <c r="AL72" s="3">
        <f t="shared" si="36"/>
        <v>-0.023824989156176653</v>
      </c>
      <c r="AM72">
        <f t="shared" si="21"/>
        <v>-0.0008818342151676472</v>
      </c>
      <c r="AN72">
        <f t="shared" si="22"/>
        <v>-0.0006518904823989817</v>
      </c>
      <c r="AO72" s="3">
        <f t="shared" si="37"/>
        <v>0.08099999999999952</v>
      </c>
    </row>
    <row r="73" spans="2:41" ht="12.75">
      <c r="B73">
        <v>305</v>
      </c>
      <c r="C73">
        <v>2.975</v>
      </c>
      <c r="D73">
        <v>2.995</v>
      </c>
      <c r="E73">
        <v>2.578</v>
      </c>
      <c r="F73">
        <v>2.589</v>
      </c>
      <c r="G73">
        <v>3.999</v>
      </c>
      <c r="H73">
        <v>4.42</v>
      </c>
      <c r="I73" s="3">
        <f t="shared" si="23"/>
        <v>0.05819713321523611</v>
      </c>
      <c r="J73" s="9">
        <f t="shared" si="24"/>
        <v>0.036982748349757184</v>
      </c>
      <c r="K73" s="3">
        <f t="shared" si="25"/>
        <v>0.4209999999999998</v>
      </c>
      <c r="L73">
        <v>2.075</v>
      </c>
      <c r="M73">
        <v>1.955</v>
      </c>
      <c r="N73" s="3">
        <f t="shared" si="26"/>
        <v>-0.1200000000000001</v>
      </c>
      <c r="O73" s="3">
        <f t="shared" si="27"/>
        <v>0.007173143722999181</v>
      </c>
      <c r="P73" s="3">
        <f t="shared" si="28"/>
        <v>-0.06532489419526902</v>
      </c>
      <c r="R73" s="3">
        <f t="shared" si="29"/>
        <v>2.9850000000000003</v>
      </c>
      <c r="S73" s="3">
        <f t="shared" si="30"/>
        <v>2.5835</v>
      </c>
      <c r="T73" t="s">
        <v>89</v>
      </c>
      <c r="U73">
        <v>145.77602000000002</v>
      </c>
      <c r="V73" s="3">
        <f t="shared" si="19"/>
        <v>0</v>
      </c>
      <c r="W73" s="3">
        <f t="shared" si="31"/>
        <v>0.007173143722999181</v>
      </c>
      <c r="X73" s="3">
        <f t="shared" si="32"/>
        <v>0.06532489419526902</v>
      </c>
      <c r="Y73" s="5">
        <f t="shared" si="33"/>
        <v>0.004257789820011659</v>
      </c>
      <c r="AA73" s="4" t="s">
        <v>307</v>
      </c>
      <c r="AB73" s="4">
        <v>5175</v>
      </c>
      <c r="AC73" s="4">
        <v>5188</v>
      </c>
      <c r="AD73" s="4">
        <v>-1</v>
      </c>
      <c r="AE73" s="11">
        <f t="shared" si="34"/>
        <v>0.021792265661742735</v>
      </c>
      <c r="AF73" s="3">
        <f>20*LOG(AC73/AB73)/0.599265</f>
        <v>0.03636498988217689</v>
      </c>
      <c r="AG73" s="7">
        <v>-0.37</v>
      </c>
      <c r="AH73">
        <f t="shared" si="35"/>
        <v>305</v>
      </c>
      <c r="AI73">
        <f t="shared" si="20"/>
        <v>0</v>
      </c>
      <c r="AK73">
        <f>IF(ISEVEN(B73),$O$2*P73,$O$1*P73)</f>
        <v>-0.10909257330609926</v>
      </c>
      <c r="AL73" s="3">
        <f t="shared" si="36"/>
        <v>0.26090742669390077</v>
      </c>
      <c r="AM73">
        <f t="shared" si="21"/>
        <v>-0.0036850271528316774</v>
      </c>
      <c r="AN73">
        <f t="shared" si="22"/>
        <v>-0.0019312475859404763</v>
      </c>
      <c r="AO73" s="3">
        <f t="shared" si="37"/>
        <v>-0.5790000000000002</v>
      </c>
    </row>
    <row r="74" spans="2:41" ht="12.75">
      <c r="B74">
        <v>306</v>
      </c>
      <c r="C74">
        <v>2.977</v>
      </c>
      <c r="D74">
        <v>2.975</v>
      </c>
      <c r="E74">
        <v>2.349</v>
      </c>
      <c r="F74">
        <v>2.298</v>
      </c>
      <c r="G74">
        <v>4.584</v>
      </c>
      <c r="H74">
        <v>4.656</v>
      </c>
      <c r="I74" s="3">
        <f t="shared" si="23"/>
        <v>-0.005837291643127161</v>
      </c>
      <c r="J74" s="9">
        <f t="shared" si="24"/>
        <v>-0.19065984850678958</v>
      </c>
      <c r="K74" s="3">
        <f t="shared" si="25"/>
        <v>0.07200000000000006</v>
      </c>
      <c r="L74">
        <v>2.036</v>
      </c>
      <c r="M74">
        <v>1.848</v>
      </c>
      <c r="N74" s="3">
        <f t="shared" si="26"/>
        <v>-0.18799999999999994</v>
      </c>
      <c r="O74" s="3">
        <f t="shared" si="27"/>
        <v>-0.056861281135364095</v>
      </c>
      <c r="P74" s="3">
        <f t="shared" si="28"/>
        <v>-0.2929674910518158</v>
      </c>
      <c r="R74" s="3">
        <f t="shared" si="29"/>
        <v>2.976</v>
      </c>
      <c r="S74" s="3">
        <f t="shared" si="30"/>
        <v>2.3235</v>
      </c>
      <c r="T74" t="s">
        <v>90</v>
      </c>
      <c r="U74">
        <v>199.508205</v>
      </c>
      <c r="V74" s="3">
        <f t="shared" si="19"/>
        <v>0</v>
      </c>
      <c r="W74" s="3">
        <f t="shared" si="31"/>
        <v>0.056861281135364095</v>
      </c>
      <c r="X74" s="3">
        <f t="shared" si="32"/>
        <v>0.2929674910518158</v>
      </c>
      <c r="Y74" s="5">
        <f t="shared" si="33"/>
        <v>0.021949644932214397</v>
      </c>
      <c r="AA74" s="4" t="s">
        <v>308</v>
      </c>
      <c r="AB74" s="4">
        <v>4705</v>
      </c>
      <c r="AC74" s="4">
        <v>4604</v>
      </c>
      <c r="AD74" s="4">
        <v>-1</v>
      </c>
      <c r="AE74" s="11">
        <f t="shared" si="34"/>
        <v>-0.18848625611043016</v>
      </c>
      <c r="AF74" s="3">
        <f>20*LOG(AC74/AB74)/0.88587</f>
        <v>-0.2127696570720649</v>
      </c>
      <c r="AG74" s="7">
        <v>-0.29</v>
      </c>
      <c r="AH74">
        <f t="shared" si="35"/>
        <v>306</v>
      </c>
      <c r="AI74">
        <f t="shared" si="20"/>
        <v>0</v>
      </c>
      <c r="AK74">
        <f>IF(ISEVEN(B74),$O$2*P74,$O$1*P74)</f>
        <v>-0.3310532648885518</v>
      </c>
      <c r="AL74" s="3">
        <f t="shared" si="36"/>
        <v>-0.04105326488855182</v>
      </c>
      <c r="AM74">
        <f t="shared" si="21"/>
        <v>-0.0014899957428692364</v>
      </c>
      <c r="AN74">
        <f t="shared" si="22"/>
        <v>-0.0017406440382941703</v>
      </c>
      <c r="AO74" s="3">
        <f t="shared" si="37"/>
        <v>-0.9279999999999999</v>
      </c>
    </row>
    <row r="75" spans="2:41" ht="12.75">
      <c r="B75">
        <v>307</v>
      </c>
      <c r="C75">
        <v>2.902</v>
      </c>
      <c r="D75">
        <v>2.916</v>
      </c>
      <c r="E75">
        <v>2.075</v>
      </c>
      <c r="F75">
        <v>2.066</v>
      </c>
      <c r="G75">
        <v>4.173</v>
      </c>
      <c r="H75">
        <v>2.535</v>
      </c>
      <c r="I75" s="3">
        <f t="shared" si="23"/>
        <v>0.041802230884397565</v>
      </c>
      <c r="J75" s="9">
        <f t="shared" si="24"/>
        <v>-0.037755677290196535</v>
      </c>
      <c r="K75" s="3">
        <f t="shared" si="25"/>
        <v>-1.638</v>
      </c>
      <c r="L75">
        <v>2.538</v>
      </c>
      <c r="M75">
        <v>2.339</v>
      </c>
      <c r="N75" s="3">
        <f t="shared" si="26"/>
        <v>-0.19899999999999984</v>
      </c>
      <c r="O75" s="3">
        <f t="shared" si="27"/>
        <v>-0.009221758607839366</v>
      </c>
      <c r="P75" s="3">
        <f t="shared" si="28"/>
        <v>-0.14006331983522274</v>
      </c>
      <c r="R75" s="3">
        <f t="shared" si="29"/>
        <v>2.909</v>
      </c>
      <c r="S75" s="3">
        <f t="shared" si="30"/>
        <v>2.0705</v>
      </c>
      <c r="T75" t="s">
        <v>91</v>
      </c>
      <c r="U75">
        <v>255.97091000000003</v>
      </c>
      <c r="V75" s="3">
        <f t="shared" si="19"/>
        <v>0</v>
      </c>
      <c r="W75" s="3">
        <f t="shared" si="31"/>
        <v>0.009221758607839366</v>
      </c>
      <c r="X75" s="3">
        <f t="shared" si="32"/>
        <v>0.14006331983522274</v>
      </c>
      <c r="Y75" s="5">
        <f t="shared" si="33"/>
        <v>0.004346776141028901</v>
      </c>
      <c r="AA75" s="4" t="s">
        <v>309</v>
      </c>
      <c r="AB75" s="4">
        <v>4155</v>
      </c>
      <c r="AC75" s="4">
        <v>4140</v>
      </c>
      <c r="AD75" s="4">
        <v>2</v>
      </c>
      <c r="AE75" s="11">
        <f t="shared" si="34"/>
        <v>-0.03141373998461739</v>
      </c>
      <c r="AF75" s="3">
        <f>20*LOG(AC75/AB75)/0.599265</f>
        <v>-0.05242044835693289</v>
      </c>
      <c r="AG75" s="7">
        <v>-0.01</v>
      </c>
      <c r="AH75">
        <f t="shared" si="35"/>
        <v>307</v>
      </c>
      <c r="AI75">
        <f t="shared" si="20"/>
        <v>0</v>
      </c>
      <c r="AK75">
        <f>IF(ISEVEN(B75),$O$2*P75,$O$1*P75)</f>
        <v>-0.23390574412482198</v>
      </c>
      <c r="AL75" s="3">
        <f t="shared" si="36"/>
        <v>-0.22390574412482198</v>
      </c>
      <c r="AM75">
        <f t="shared" si="21"/>
        <v>-0.001204819277108408</v>
      </c>
      <c r="AN75">
        <f t="shared" si="22"/>
        <v>-0.0019361084220716378</v>
      </c>
      <c r="AO75" s="3">
        <f t="shared" si="37"/>
        <v>0.3620000000000001</v>
      </c>
    </row>
    <row r="76" spans="2:41" ht="12.75">
      <c r="B76">
        <v>308</v>
      </c>
      <c r="C76">
        <v>2.844</v>
      </c>
      <c r="D76">
        <v>2.86</v>
      </c>
      <c r="E76">
        <v>1.884</v>
      </c>
      <c r="F76">
        <v>1.955</v>
      </c>
      <c r="G76">
        <v>4.4</v>
      </c>
      <c r="H76">
        <v>7.105</v>
      </c>
      <c r="I76" s="3">
        <f t="shared" si="23"/>
        <v>0.04872882142628629</v>
      </c>
      <c r="J76" s="9">
        <f t="shared" si="24"/>
        <v>0.32131726550054135</v>
      </c>
      <c r="K76" s="3">
        <f t="shared" si="25"/>
        <v>2.705</v>
      </c>
      <c r="L76">
        <v>2.989</v>
      </c>
      <c r="M76">
        <v>3.228</v>
      </c>
      <c r="N76" s="3">
        <f t="shared" si="26"/>
        <v>0.23900000000000032</v>
      </c>
      <c r="O76" s="3">
        <f t="shared" si="27"/>
        <v>-0.002295168065950641</v>
      </c>
      <c r="P76" s="3">
        <f t="shared" si="28"/>
        <v>0.21900962295551513</v>
      </c>
      <c r="R76" s="3">
        <f t="shared" si="29"/>
        <v>2.852</v>
      </c>
      <c r="S76" s="3">
        <f t="shared" si="30"/>
        <v>1.9195</v>
      </c>
      <c r="T76" t="s">
        <v>92</v>
      </c>
      <c r="U76">
        <v>310.539125</v>
      </c>
      <c r="V76" s="3">
        <f t="shared" si="19"/>
        <v>0</v>
      </c>
      <c r="W76" s="3">
        <f t="shared" si="31"/>
        <v>0.002295168065950641</v>
      </c>
      <c r="X76" s="3">
        <f t="shared" si="32"/>
        <v>0.21900962295551513</v>
      </c>
      <c r="Y76" s="5">
        <f t="shared" si="33"/>
        <v>0.03698879916644969</v>
      </c>
      <c r="AA76" s="4" t="s">
        <v>310</v>
      </c>
      <c r="AB76" s="4">
        <v>3785</v>
      </c>
      <c r="AC76" s="4">
        <v>3915</v>
      </c>
      <c r="AD76" s="4">
        <v>-3</v>
      </c>
      <c r="AE76" s="11">
        <f t="shared" si="34"/>
        <v>0.2933176511574136</v>
      </c>
      <c r="AF76" s="3">
        <f>20*LOG(AC76/AB76)/0.88587</f>
        <v>0.33110687929088195</v>
      </c>
      <c r="AG76" s="7">
        <v>0.21</v>
      </c>
      <c r="AH76">
        <f t="shared" si="35"/>
        <v>308</v>
      </c>
      <c r="AI76">
        <f t="shared" si="20"/>
        <v>0</v>
      </c>
      <c r="AK76">
        <f>IF(ISEVEN(B76),$O$2*P76,$O$1*P76)</f>
        <v>0.24748087393973206</v>
      </c>
      <c r="AL76" s="3">
        <f t="shared" si="36"/>
        <v>0.03748087393973207</v>
      </c>
      <c r="AM76">
        <f t="shared" si="21"/>
        <v>-0.004511677282378012</v>
      </c>
      <c r="AN76">
        <f t="shared" si="22"/>
        <v>-0.0012787723785165968</v>
      </c>
      <c r="AO76" s="3">
        <f t="shared" si="37"/>
        <v>-0.29499999999999993</v>
      </c>
    </row>
    <row r="77" spans="2:41" ht="12.75">
      <c r="B77">
        <v>309</v>
      </c>
      <c r="C77">
        <v>2.837</v>
      </c>
      <c r="D77">
        <v>2.825</v>
      </c>
      <c r="E77">
        <v>1.747</v>
      </c>
      <c r="F77">
        <v>1.69</v>
      </c>
      <c r="G77">
        <v>6.113</v>
      </c>
      <c r="H77">
        <v>5.77</v>
      </c>
      <c r="I77" s="3">
        <f t="shared" si="23"/>
        <v>-0.03681767280789868</v>
      </c>
      <c r="J77" s="9">
        <f t="shared" si="24"/>
        <v>-0.28812400738514915</v>
      </c>
      <c r="K77" s="3">
        <f t="shared" si="25"/>
        <v>-0.34300000000000086</v>
      </c>
      <c r="L77">
        <v>2.275</v>
      </c>
      <c r="M77">
        <v>2.653</v>
      </c>
      <c r="N77" s="3">
        <f t="shared" si="26"/>
        <v>0.3780000000000001</v>
      </c>
      <c r="O77" s="3">
        <f t="shared" si="27"/>
        <v>-0.08784166230013561</v>
      </c>
      <c r="P77" s="3">
        <f t="shared" si="28"/>
        <v>-0.3904316499301754</v>
      </c>
      <c r="R77" s="3">
        <f t="shared" si="29"/>
        <v>2.8310000000000004</v>
      </c>
      <c r="S77" s="3">
        <f t="shared" si="30"/>
        <v>1.7185000000000001</v>
      </c>
      <c r="T77" t="s">
        <v>93</v>
      </c>
      <c r="U77">
        <v>365.33744</v>
      </c>
      <c r="V77" s="3">
        <f t="shared" si="19"/>
        <v>0</v>
      </c>
      <c r="W77" s="3">
        <f t="shared" si="31"/>
        <v>0.08784166230013561</v>
      </c>
      <c r="X77" s="3">
        <f t="shared" si="32"/>
        <v>0.3904316499301754</v>
      </c>
      <c r="Y77" s="5">
        <f t="shared" si="33"/>
        <v>0.033168460867035295</v>
      </c>
      <c r="AA77" s="4" t="s">
        <v>311</v>
      </c>
      <c r="AB77" s="4">
        <v>3498</v>
      </c>
      <c r="AC77" s="4">
        <v>3380</v>
      </c>
      <c r="AD77" s="4">
        <v>1</v>
      </c>
      <c r="AE77" s="11">
        <f t="shared" si="34"/>
        <v>-0.29806209730006</v>
      </c>
      <c r="AF77" s="3">
        <f>20*LOG(AC77/AB77)/0.599265</f>
        <v>-0.4973794519954611</v>
      </c>
      <c r="AG77" s="7">
        <v>0.48</v>
      </c>
      <c r="AH77">
        <f t="shared" si="35"/>
        <v>309</v>
      </c>
      <c r="AI77">
        <f t="shared" si="20"/>
        <v>0</v>
      </c>
      <c r="AK77">
        <f>IF(ISEVEN(B77),$O$2*P77,$O$1*P77)</f>
        <v>-0.6520208553833928</v>
      </c>
      <c r="AL77" s="3">
        <f t="shared" si="36"/>
        <v>-1.1320208553833928</v>
      </c>
      <c r="AM77">
        <f t="shared" si="21"/>
        <v>-0.0011448196908986844</v>
      </c>
      <c r="AN77">
        <f t="shared" si="22"/>
        <v>0</v>
      </c>
      <c r="AO77" s="3">
        <f t="shared" si="37"/>
        <v>0.6569999999999991</v>
      </c>
    </row>
    <row r="78" spans="2:41" ht="12.75">
      <c r="B78">
        <v>310</v>
      </c>
      <c r="C78">
        <v>2.741</v>
      </c>
      <c r="D78">
        <v>2.756</v>
      </c>
      <c r="E78">
        <v>1.56</v>
      </c>
      <c r="F78">
        <v>1.606</v>
      </c>
      <c r="G78">
        <v>7.437</v>
      </c>
      <c r="H78">
        <v>10.03</v>
      </c>
      <c r="I78" s="3">
        <f t="shared" si="23"/>
        <v>0.047403553921794676</v>
      </c>
      <c r="J78" s="9">
        <f t="shared" si="24"/>
        <v>0.2524188517640118</v>
      </c>
      <c r="K78" s="3">
        <f t="shared" si="25"/>
        <v>2.592999999999999</v>
      </c>
      <c r="L78">
        <v>2.263</v>
      </c>
      <c r="M78">
        <v>1.909</v>
      </c>
      <c r="N78" s="3">
        <f t="shared" si="26"/>
        <v>-0.35399999999999987</v>
      </c>
      <c r="O78" s="3">
        <f t="shared" si="27"/>
        <v>-0.003620435570442254</v>
      </c>
      <c r="P78" s="3">
        <f t="shared" si="28"/>
        <v>0.15011120921898558</v>
      </c>
      <c r="R78" s="3">
        <f t="shared" si="29"/>
        <v>2.7485</v>
      </c>
      <c r="S78" s="3">
        <f t="shared" si="30"/>
        <v>1.5830000000000002</v>
      </c>
      <c r="T78" t="s">
        <v>94</v>
      </c>
      <c r="U78">
        <v>412.757215</v>
      </c>
      <c r="V78" s="3">
        <f t="shared" si="19"/>
        <v>0</v>
      </c>
      <c r="W78" s="3">
        <f t="shared" si="31"/>
        <v>0.003620435570442254</v>
      </c>
      <c r="X78" s="3">
        <f t="shared" si="32"/>
        <v>0.15011120921898558</v>
      </c>
      <c r="Y78" s="5">
        <f t="shared" si="33"/>
        <v>0.0290587492103601</v>
      </c>
      <c r="AA78" s="4" t="s">
        <v>312</v>
      </c>
      <c r="AB78" s="4">
        <v>3125</v>
      </c>
      <c r="AC78" s="4">
        <v>3220</v>
      </c>
      <c r="AD78" s="4">
        <v>-3</v>
      </c>
      <c r="AE78" s="11">
        <f t="shared" si="34"/>
        <v>0.26011700031473745</v>
      </c>
      <c r="AF78" s="3">
        <f>20*LOG(AC78/AB78)/0.88587</f>
        <v>0.2936288623779307</v>
      </c>
      <c r="AG78" s="7">
        <v>-0.45</v>
      </c>
      <c r="AH78">
        <f t="shared" si="35"/>
        <v>310</v>
      </c>
      <c r="AI78">
        <f t="shared" si="20"/>
        <v>0</v>
      </c>
      <c r="AK78">
        <f>IF(ISEVEN(B78),$O$2*P78,$O$1*P78)</f>
        <v>0.1696256664174537</v>
      </c>
      <c r="AL78" s="3">
        <f t="shared" si="36"/>
        <v>0.6196256664174538</v>
      </c>
      <c r="AM78">
        <f t="shared" si="21"/>
        <v>-0.0016025641025640682</v>
      </c>
      <c r="AN78">
        <f t="shared" si="22"/>
        <v>-0.0024906600249066024</v>
      </c>
      <c r="AO78" s="3">
        <f t="shared" si="37"/>
        <v>-0.4070000000000009</v>
      </c>
    </row>
    <row r="79" spans="2:41" ht="12.75">
      <c r="B79">
        <v>311</v>
      </c>
      <c r="C79">
        <v>2.698</v>
      </c>
      <c r="D79">
        <v>2.711</v>
      </c>
      <c r="E79">
        <v>1.471</v>
      </c>
      <c r="F79">
        <v>1.393</v>
      </c>
      <c r="G79">
        <v>8.256</v>
      </c>
      <c r="H79">
        <v>-2.726</v>
      </c>
      <c r="I79" s="3">
        <f t="shared" si="23"/>
        <v>0.04175144489200145</v>
      </c>
      <c r="J79" s="9">
        <f t="shared" si="24"/>
        <v>-0.47323112607133294</v>
      </c>
      <c r="K79" s="3">
        <f t="shared" si="25"/>
        <v>-10.982</v>
      </c>
      <c r="L79">
        <v>2.085</v>
      </c>
      <c r="M79">
        <v>1.391</v>
      </c>
      <c r="N79" s="3">
        <f t="shared" si="26"/>
        <v>-0.694</v>
      </c>
      <c r="O79" s="3">
        <f t="shared" si="27"/>
        <v>-0.00927254460023548</v>
      </c>
      <c r="P79" s="3">
        <f t="shared" si="28"/>
        <v>-0.5755387686163591</v>
      </c>
      <c r="R79" s="3">
        <f t="shared" si="29"/>
        <v>2.7045</v>
      </c>
      <c r="S79" s="3">
        <f t="shared" si="30"/>
        <v>1.432</v>
      </c>
      <c r="T79" t="s">
        <v>95</v>
      </c>
      <c r="U79">
        <v>456.575925</v>
      </c>
      <c r="V79" s="3">
        <f t="shared" si="19"/>
        <v>0</v>
      </c>
      <c r="W79" s="3">
        <f t="shared" si="31"/>
        <v>0.00927254460023548</v>
      </c>
      <c r="X79" s="3">
        <f t="shared" si="32"/>
        <v>0.5755387686163591</v>
      </c>
      <c r="Y79" s="5">
        <f t="shared" si="33"/>
        <v>0.05446927374301681</v>
      </c>
      <c r="AA79" s="4" t="s">
        <v>313</v>
      </c>
      <c r="AB79" s="4">
        <v>2950</v>
      </c>
      <c r="AC79" s="4">
        <v>2790</v>
      </c>
      <c r="AD79" s="4">
        <v>11</v>
      </c>
      <c r="AE79" s="11">
        <f t="shared" si="34"/>
        <v>-0.4843562540913091</v>
      </c>
      <c r="AF79" s="3">
        <f>20*LOG(AC79/AB79)/0.599265</f>
        <v>-0.8082505303852371</v>
      </c>
      <c r="AG79" s="7">
        <v>-0.73</v>
      </c>
      <c r="AH79">
        <f t="shared" si="35"/>
        <v>311</v>
      </c>
      <c r="AI79">
        <f t="shared" si="20"/>
        <v>0</v>
      </c>
      <c r="AK79">
        <f>IF(ISEVEN(B79),$O$2*P79,$O$1*P79)</f>
        <v>-0.9611497435893197</v>
      </c>
      <c r="AL79" s="3">
        <f t="shared" si="36"/>
        <v>-0.23114974358931972</v>
      </c>
      <c r="AM79">
        <f t="shared" si="21"/>
        <v>-0.0027192386131883097</v>
      </c>
      <c r="AN79">
        <f t="shared" si="22"/>
        <v>-0.0014357501794687738</v>
      </c>
      <c r="AO79" s="3">
        <f t="shared" si="37"/>
        <v>0.018000000000000682</v>
      </c>
    </row>
    <row r="80" spans="2:41" ht="12.75">
      <c r="B80">
        <v>312</v>
      </c>
      <c r="C80">
        <v>2.702</v>
      </c>
      <c r="D80">
        <v>2.723</v>
      </c>
      <c r="E80">
        <v>1.321</v>
      </c>
      <c r="F80">
        <v>1.406</v>
      </c>
      <c r="G80">
        <v>8.967</v>
      </c>
      <c r="H80">
        <v>11.5</v>
      </c>
      <c r="I80" s="3">
        <f t="shared" si="23"/>
        <v>0.06724593307905585</v>
      </c>
      <c r="J80" s="9">
        <f t="shared" si="24"/>
        <v>0.5416500613855595</v>
      </c>
      <c r="K80" s="3">
        <f t="shared" si="25"/>
        <v>2.5329999999999995</v>
      </c>
      <c r="L80">
        <v>3.113</v>
      </c>
      <c r="M80">
        <v>2.98</v>
      </c>
      <c r="N80" s="3">
        <f t="shared" si="26"/>
        <v>-0.133</v>
      </c>
      <c r="O80" s="3">
        <f t="shared" si="27"/>
        <v>0.016221943586818922</v>
      </c>
      <c r="P80" s="3">
        <f t="shared" si="28"/>
        <v>0.43934241884053327</v>
      </c>
      <c r="R80" s="3">
        <f t="shared" si="29"/>
        <v>2.7125</v>
      </c>
      <c r="S80" s="3">
        <f t="shared" si="30"/>
        <v>1.3635</v>
      </c>
      <c r="T80" t="s">
        <v>96</v>
      </c>
      <c r="U80">
        <v>490.61154999999997</v>
      </c>
      <c r="V80" s="3">
        <f t="shared" si="19"/>
        <v>0</v>
      </c>
      <c r="W80" s="3">
        <f t="shared" si="31"/>
        <v>0.016221943586818922</v>
      </c>
      <c r="X80" s="3">
        <f t="shared" si="32"/>
        <v>0.43934241884053327</v>
      </c>
      <c r="Y80" s="5">
        <f t="shared" si="33"/>
        <v>0.06233956729006232</v>
      </c>
      <c r="AA80" s="4" t="s">
        <v>314</v>
      </c>
      <c r="AB80" s="4">
        <v>2650</v>
      </c>
      <c r="AC80" s="4">
        <v>2818</v>
      </c>
      <c r="AD80" s="4">
        <v>-3</v>
      </c>
      <c r="AE80" s="11">
        <f t="shared" si="34"/>
        <v>0.5339022967305946</v>
      </c>
      <c r="AF80" s="3">
        <f>20*LOG(AC80/AB80)/0.88587</f>
        <v>0.6026869594078077</v>
      </c>
      <c r="AG80" s="7">
        <v>0.05</v>
      </c>
      <c r="AH80">
        <f t="shared" si="35"/>
        <v>312</v>
      </c>
      <c r="AI80">
        <f t="shared" si="20"/>
        <v>0</v>
      </c>
      <c r="AK80">
        <f>IF(ISEVEN(B80),$O$2*P80,$O$1*P80)</f>
        <v>0.49645693328980256</v>
      </c>
      <c r="AL80" s="3">
        <f t="shared" si="36"/>
        <v>0.44645693328980257</v>
      </c>
      <c r="AM80">
        <f t="shared" si="21"/>
        <v>-0.0030280090840272547</v>
      </c>
      <c r="AN80">
        <f t="shared" si="22"/>
        <v>-0.0021337126600285304</v>
      </c>
      <c r="AO80" s="3">
        <f t="shared" si="37"/>
        <v>-0.4670000000000005</v>
      </c>
    </row>
    <row r="81" spans="2:41" ht="12.75">
      <c r="B81">
        <v>313</v>
      </c>
      <c r="C81">
        <v>2.665</v>
      </c>
      <c r="D81">
        <v>2.694</v>
      </c>
      <c r="E81">
        <v>1.207</v>
      </c>
      <c r="F81">
        <v>1.421</v>
      </c>
      <c r="G81">
        <v>9.649</v>
      </c>
      <c r="H81">
        <v>19.34</v>
      </c>
      <c r="I81" s="3">
        <f t="shared" si="23"/>
        <v>0.09400756048751399</v>
      </c>
      <c r="J81" s="9">
        <f t="shared" si="24"/>
        <v>1.4177361566024103</v>
      </c>
      <c r="K81" s="3">
        <f t="shared" si="25"/>
        <v>9.691</v>
      </c>
      <c r="L81">
        <v>2.875</v>
      </c>
      <c r="M81">
        <v>5.329</v>
      </c>
      <c r="N81" s="3">
        <f t="shared" si="26"/>
        <v>2.4539999999999997</v>
      </c>
      <c r="O81" s="3">
        <f t="shared" si="27"/>
        <v>0.04298357099527706</v>
      </c>
      <c r="P81" s="3">
        <f t="shared" si="28"/>
        <v>1.315428514057384</v>
      </c>
      <c r="R81" s="3">
        <f t="shared" si="29"/>
        <v>2.6795</v>
      </c>
      <c r="S81" s="3">
        <f t="shared" si="30"/>
        <v>1.314</v>
      </c>
      <c r="T81" t="s">
        <v>97</v>
      </c>
      <c r="U81">
        <v>530.085205</v>
      </c>
      <c r="V81" s="3">
        <f t="shared" si="19"/>
        <v>0</v>
      </c>
      <c r="W81" s="3">
        <f t="shared" si="31"/>
        <v>0.04298357099527706</v>
      </c>
      <c r="X81" s="3">
        <f t="shared" si="32"/>
        <v>1.315428514057384</v>
      </c>
      <c r="Y81" s="5">
        <f t="shared" si="33"/>
        <v>0.16286149162861488</v>
      </c>
      <c r="AA81" s="4" t="s">
        <v>315</v>
      </c>
      <c r="AB81" s="4">
        <v>2420</v>
      </c>
      <c r="AC81" s="4">
        <v>2845</v>
      </c>
      <c r="AD81" s="4">
        <v>-10</v>
      </c>
      <c r="AE81" s="11">
        <f t="shared" si="34"/>
        <v>1.4053380950131742</v>
      </c>
      <c r="AF81" s="3">
        <f>20*LOG(AC81/AB81)/0.599265</f>
        <v>2.345102909419329</v>
      </c>
      <c r="AG81" s="7">
        <v>1.45</v>
      </c>
      <c r="AH81">
        <f t="shared" si="35"/>
        <v>313</v>
      </c>
      <c r="AI81">
        <f t="shared" si="20"/>
        <v>0</v>
      </c>
      <c r="AK81">
        <f>IF(ISEVEN(B81),$O$2*P81,$O$1*P81)</f>
        <v>2.196765618475831</v>
      </c>
      <c r="AL81" s="3">
        <f t="shared" si="36"/>
        <v>0.7467656184758311</v>
      </c>
      <c r="AM81">
        <f t="shared" si="21"/>
        <v>-0.0024855012427505313</v>
      </c>
      <c r="AN81">
        <f t="shared" si="22"/>
        <v>-0.001055594651653805</v>
      </c>
      <c r="AO81" s="3">
        <f t="shared" si="37"/>
        <v>-0.3089999999999993</v>
      </c>
    </row>
    <row r="82" spans="2:41" ht="12.75">
      <c r="B82">
        <v>314</v>
      </c>
      <c r="C82">
        <v>2.591</v>
      </c>
      <c r="D82">
        <v>2.611</v>
      </c>
      <c r="E82">
        <v>1.177</v>
      </c>
      <c r="F82">
        <v>1.216</v>
      </c>
      <c r="G82">
        <v>9.746</v>
      </c>
      <c r="H82">
        <v>6.429</v>
      </c>
      <c r="I82" s="3">
        <f t="shared" si="23"/>
        <v>0.06678917674239326</v>
      </c>
      <c r="J82" s="9">
        <f t="shared" si="24"/>
        <v>0.28314224186562775</v>
      </c>
      <c r="K82" s="3">
        <f t="shared" si="25"/>
        <v>-3.317</v>
      </c>
      <c r="L82">
        <v>3.007</v>
      </c>
      <c r="M82">
        <v>2.682</v>
      </c>
      <c r="N82" s="3">
        <f t="shared" si="26"/>
        <v>-0.3250000000000002</v>
      </c>
      <c r="O82" s="3">
        <f t="shared" si="27"/>
        <v>0.015765187250156333</v>
      </c>
      <c r="P82" s="3">
        <f t="shared" si="28"/>
        <v>0.18083459932060153</v>
      </c>
      <c r="R82" s="3">
        <f t="shared" si="29"/>
        <v>2.601</v>
      </c>
      <c r="S82" s="3">
        <f t="shared" si="30"/>
        <v>1.1965</v>
      </c>
      <c r="T82" t="s">
        <v>98</v>
      </c>
      <c r="U82">
        <v>591.598605</v>
      </c>
      <c r="V82" s="3">
        <f t="shared" si="19"/>
        <v>0</v>
      </c>
      <c r="W82" s="3">
        <f t="shared" si="31"/>
        <v>0.015765187250156333</v>
      </c>
      <c r="X82" s="3">
        <f t="shared" si="32"/>
        <v>0.18083459932060153</v>
      </c>
      <c r="Y82" s="5">
        <f t="shared" si="33"/>
        <v>0.03259506895110734</v>
      </c>
      <c r="AA82" s="4" t="s">
        <v>316</v>
      </c>
      <c r="AB82" s="4">
        <v>2358</v>
      </c>
      <c r="AC82" s="4">
        <v>2436</v>
      </c>
      <c r="AD82" s="4">
        <v>3</v>
      </c>
      <c r="AE82" s="11">
        <f t="shared" si="34"/>
        <v>0.28266966403534843</v>
      </c>
      <c r="AF82" s="3">
        <f>20*LOG(AC82/AB82)/0.88587</f>
        <v>0.3190870715063705</v>
      </c>
      <c r="AG82" s="7">
        <v>-0.2</v>
      </c>
      <c r="AH82">
        <f t="shared" si="35"/>
        <v>314</v>
      </c>
      <c r="AI82">
        <f t="shared" si="20"/>
        <v>0</v>
      </c>
      <c r="AK82">
        <f>IF(ISEVEN(B82),$O$2*P82,$O$1*P82)</f>
        <v>0.2043430972322797</v>
      </c>
      <c r="AL82" s="3">
        <f t="shared" si="36"/>
        <v>0.4043430972322797</v>
      </c>
      <c r="AM82">
        <f t="shared" si="21"/>
        <v>-0.0016992353440951587</v>
      </c>
      <c r="AN82">
        <f t="shared" si="22"/>
        <v>-0.0016447368421052646</v>
      </c>
      <c r="AO82" s="3">
        <f t="shared" si="37"/>
        <v>-0.31700000000000017</v>
      </c>
    </row>
    <row r="83" spans="2:41" ht="12.75">
      <c r="B83">
        <v>315</v>
      </c>
      <c r="C83">
        <v>2.561</v>
      </c>
      <c r="D83">
        <v>2.597</v>
      </c>
      <c r="E83">
        <v>1.004</v>
      </c>
      <c r="F83">
        <v>1.094</v>
      </c>
      <c r="G83">
        <v>11.26</v>
      </c>
      <c r="H83">
        <v>15.11</v>
      </c>
      <c r="I83" s="3">
        <f t="shared" si="23"/>
        <v>0.12124742321746085</v>
      </c>
      <c r="J83" s="9">
        <f t="shared" si="24"/>
        <v>0.74567218376823</v>
      </c>
      <c r="K83" s="3">
        <f t="shared" si="25"/>
        <v>3.8499999999999996</v>
      </c>
      <c r="L83">
        <v>3.831</v>
      </c>
      <c r="M83">
        <v>3.751</v>
      </c>
      <c r="N83" s="3">
        <f t="shared" si="26"/>
        <v>-0.08000000000000007</v>
      </c>
      <c r="O83" s="3">
        <f t="shared" si="27"/>
        <v>0.07022343372522391</v>
      </c>
      <c r="P83" s="3">
        <f t="shared" si="28"/>
        <v>0.6433645412232037</v>
      </c>
      <c r="R83" s="3">
        <f t="shared" si="29"/>
        <v>2.5789999999999997</v>
      </c>
      <c r="S83" s="3">
        <f t="shared" si="30"/>
        <v>1.049</v>
      </c>
      <c r="T83" t="s">
        <v>99</v>
      </c>
      <c r="U83">
        <v>648.126505</v>
      </c>
      <c r="V83" s="3">
        <f t="shared" si="19"/>
        <v>0</v>
      </c>
      <c r="W83" s="3">
        <f t="shared" si="31"/>
        <v>0.07022343372522391</v>
      </c>
      <c r="X83" s="3">
        <f t="shared" si="32"/>
        <v>0.6433645412232037</v>
      </c>
      <c r="Y83" s="5">
        <f t="shared" si="33"/>
        <v>0.08579599618684469</v>
      </c>
      <c r="AA83" s="4" t="s">
        <v>317</v>
      </c>
      <c r="AB83" s="4">
        <v>2012</v>
      </c>
      <c r="AC83" s="4">
        <v>2194</v>
      </c>
      <c r="AD83" s="4">
        <v>-4</v>
      </c>
      <c r="AE83" s="11">
        <f t="shared" si="34"/>
        <v>0.7521729370960516</v>
      </c>
      <c r="AF83" s="3">
        <f>20*LOG(AC83/AB83)/0.599265</f>
        <v>1.2551591317631625</v>
      </c>
      <c r="AG83" s="7">
        <v>-0.25</v>
      </c>
      <c r="AH83">
        <f t="shared" si="35"/>
        <v>315</v>
      </c>
      <c r="AI83">
        <f t="shared" si="20"/>
        <v>0</v>
      </c>
      <c r="AK83">
        <f>IF(ISEVEN(B83),$O$2*P83,$O$1*P83)</f>
        <v>1.0744187838427501</v>
      </c>
      <c r="AL83" s="3">
        <f t="shared" si="36"/>
        <v>1.3244187838427501</v>
      </c>
      <c r="AM83">
        <f t="shared" si="21"/>
        <v>-0.001992031872509962</v>
      </c>
      <c r="AN83">
        <f t="shared" si="22"/>
        <v>-0.002742230347349078</v>
      </c>
      <c r="AO83" s="3">
        <f t="shared" si="37"/>
        <v>-0.15000000000000036</v>
      </c>
    </row>
    <row r="84" spans="2:41" ht="12.75">
      <c r="B84">
        <v>316</v>
      </c>
      <c r="C84">
        <v>2.513</v>
      </c>
      <c r="D84">
        <v>2.555</v>
      </c>
      <c r="E84">
        <v>0.9101</v>
      </c>
      <c r="F84">
        <v>0.954</v>
      </c>
      <c r="G84">
        <v>12.77</v>
      </c>
      <c r="H84">
        <v>12.84</v>
      </c>
      <c r="I84" s="3">
        <f t="shared" si="23"/>
        <v>0.1439683175631128</v>
      </c>
      <c r="J84" s="9">
        <f t="shared" si="24"/>
        <v>0.4091852067340579</v>
      </c>
      <c r="K84" s="3">
        <f t="shared" si="25"/>
        <v>0.07000000000000028</v>
      </c>
      <c r="L84">
        <v>3.186</v>
      </c>
      <c r="M84">
        <v>3.49</v>
      </c>
      <c r="N84" s="3">
        <f t="shared" si="26"/>
        <v>0.30400000000000027</v>
      </c>
      <c r="O84" s="3">
        <f t="shared" si="27"/>
        <v>0.09294432807087585</v>
      </c>
      <c r="P84" s="3">
        <f t="shared" si="28"/>
        <v>0.30687756418903167</v>
      </c>
      <c r="R84" s="3">
        <f t="shared" si="29"/>
        <v>2.534</v>
      </c>
      <c r="S84" s="3">
        <f t="shared" si="30"/>
        <v>0.93205</v>
      </c>
      <c r="T84" t="s">
        <v>100</v>
      </c>
      <c r="U84">
        <v>683.17457</v>
      </c>
      <c r="V84" s="3">
        <f t="shared" si="19"/>
        <v>0</v>
      </c>
      <c r="W84" s="3">
        <f t="shared" si="31"/>
        <v>0.09294432807087585</v>
      </c>
      <c r="X84" s="3">
        <f t="shared" si="32"/>
        <v>0.30687756418903167</v>
      </c>
      <c r="Y84" s="5">
        <f t="shared" si="33"/>
        <v>0.04710047744219724</v>
      </c>
      <c r="AA84" s="4" t="s">
        <v>318</v>
      </c>
      <c r="AB84" s="4">
        <v>1825</v>
      </c>
      <c r="AC84" s="4">
        <v>1912</v>
      </c>
      <c r="AD84" s="4">
        <v>-1</v>
      </c>
      <c r="AE84" s="11">
        <f t="shared" si="34"/>
        <v>0.4045003829517556</v>
      </c>
      <c r="AF84" s="3">
        <f>20*LOG(AC84/AB84)/0.88587</f>
        <v>0.4566137051167277</v>
      </c>
      <c r="AG84" s="7">
        <v>0.13</v>
      </c>
      <c r="AH84">
        <f t="shared" si="35"/>
        <v>316</v>
      </c>
      <c r="AI84">
        <f t="shared" si="20"/>
        <v>0</v>
      </c>
      <c r="AK84">
        <f>IF(ISEVEN(B84),$O$2*P84,$O$1*P84)</f>
        <v>0.34677164753360573</v>
      </c>
      <c r="AL84" s="3">
        <f t="shared" si="36"/>
        <v>0.21677164753360573</v>
      </c>
      <c r="AM84">
        <f t="shared" si="21"/>
        <v>-0.002637072849137411</v>
      </c>
      <c r="AN84">
        <f t="shared" si="22"/>
        <v>-0.002096436058700328</v>
      </c>
      <c r="AO84" s="3">
        <f t="shared" si="37"/>
        <v>-0.9299999999999997</v>
      </c>
    </row>
    <row r="85" spans="2:41" ht="12.75">
      <c r="B85">
        <v>317</v>
      </c>
      <c r="C85">
        <v>2.488</v>
      </c>
      <c r="D85">
        <v>2.505</v>
      </c>
      <c r="E85">
        <v>0.865</v>
      </c>
      <c r="F85">
        <v>0.874</v>
      </c>
      <c r="G85">
        <v>13.71</v>
      </c>
      <c r="H85">
        <v>14.3</v>
      </c>
      <c r="I85" s="3">
        <f t="shared" si="23"/>
        <v>0.05914708368966875</v>
      </c>
      <c r="J85" s="9">
        <f t="shared" si="24"/>
        <v>0.08990650339177676</v>
      </c>
      <c r="K85" s="3">
        <f t="shared" si="25"/>
        <v>0.5899999999999999</v>
      </c>
      <c r="L85">
        <v>3.24</v>
      </c>
      <c r="M85">
        <v>3.327</v>
      </c>
      <c r="N85" s="3">
        <f t="shared" si="26"/>
        <v>0.08699999999999974</v>
      </c>
      <c r="O85" s="3">
        <f t="shared" si="27"/>
        <v>0.008123094197431818</v>
      </c>
      <c r="P85" s="3">
        <f t="shared" si="28"/>
        <v>-0.012401139153249446</v>
      </c>
      <c r="R85" s="3">
        <f t="shared" si="29"/>
        <v>2.4965</v>
      </c>
      <c r="S85" s="3">
        <f t="shared" si="30"/>
        <v>0.8694999999999999</v>
      </c>
      <c r="T85" t="s">
        <v>101</v>
      </c>
      <c r="U85">
        <v>724.021155</v>
      </c>
      <c r="V85" s="3">
        <f t="shared" si="19"/>
        <v>0</v>
      </c>
      <c r="W85" s="3">
        <f t="shared" si="31"/>
        <v>0.008123094197431818</v>
      </c>
      <c r="X85" s="3">
        <f t="shared" si="32"/>
        <v>0.012401139153249446</v>
      </c>
      <c r="Y85" s="5">
        <f t="shared" si="33"/>
        <v>0.010350776308223127</v>
      </c>
      <c r="AA85" s="4" t="s">
        <v>319</v>
      </c>
      <c r="AB85" s="4">
        <v>1734</v>
      </c>
      <c r="AC85" s="4">
        <v>1752</v>
      </c>
      <c r="AD85" s="4">
        <v>-1</v>
      </c>
      <c r="AE85" s="11">
        <f t="shared" si="34"/>
        <v>0.08970017383740815</v>
      </c>
      <c r="AF85" s="3">
        <f>20*LOG(AC85/AB85)/0.599265</f>
        <v>0.1496836522029622</v>
      </c>
      <c r="AG85" s="7">
        <v>0.11</v>
      </c>
      <c r="AH85">
        <f t="shared" si="35"/>
        <v>317</v>
      </c>
      <c r="AI85">
        <f t="shared" si="20"/>
        <v>0</v>
      </c>
      <c r="AK85">
        <f>IF(ISEVEN(B85),$O$2*P85,$O$1*P85)</f>
        <v>-0.020709902385926574</v>
      </c>
      <c r="AL85" s="3">
        <f t="shared" si="36"/>
        <v>-0.13070990238592659</v>
      </c>
      <c r="AM85">
        <f t="shared" si="21"/>
        <v>-0.0023121387283237013</v>
      </c>
      <c r="AN85">
        <f t="shared" si="22"/>
        <v>-0.002288329519450803</v>
      </c>
      <c r="AO85" s="3">
        <f t="shared" si="37"/>
        <v>-0.41000000000000014</v>
      </c>
    </row>
    <row r="86" spans="2:41" ht="12.75">
      <c r="B86">
        <v>318</v>
      </c>
      <c r="C86">
        <v>2.453</v>
      </c>
      <c r="D86">
        <v>2.482</v>
      </c>
      <c r="E86">
        <v>0.8784</v>
      </c>
      <c r="F86">
        <v>0.9154</v>
      </c>
      <c r="G86">
        <v>13.31</v>
      </c>
      <c r="H86">
        <v>2.027</v>
      </c>
      <c r="I86" s="3">
        <f t="shared" si="23"/>
        <v>0.1020845791265079</v>
      </c>
      <c r="J86" s="9">
        <f t="shared" si="24"/>
        <v>0.35837161970528025</v>
      </c>
      <c r="K86" s="3">
        <f t="shared" si="25"/>
        <v>-11.283000000000001</v>
      </c>
      <c r="L86">
        <v>3.158</v>
      </c>
      <c r="M86">
        <v>2.649</v>
      </c>
      <c r="N86" s="3">
        <f t="shared" si="26"/>
        <v>-0.5089999999999999</v>
      </c>
      <c r="O86" s="3">
        <f t="shared" si="27"/>
        <v>0.051060589634270966</v>
      </c>
      <c r="P86" s="3">
        <f t="shared" si="28"/>
        <v>0.25606397716025403</v>
      </c>
      <c r="R86" s="3">
        <f t="shared" si="29"/>
        <v>2.4675000000000002</v>
      </c>
      <c r="S86" s="3">
        <f t="shared" si="30"/>
        <v>0.8969</v>
      </c>
      <c r="T86" t="s">
        <v>102</v>
      </c>
      <c r="U86">
        <v>767.6979699999999</v>
      </c>
      <c r="V86" s="3">
        <f t="shared" si="19"/>
        <v>0</v>
      </c>
      <c r="W86" s="3">
        <f t="shared" si="31"/>
        <v>0.051060589634270966</v>
      </c>
      <c r="X86" s="3">
        <f t="shared" si="32"/>
        <v>0.25606397716025403</v>
      </c>
      <c r="Y86" s="5">
        <f t="shared" si="33"/>
        <v>0.04125320548556141</v>
      </c>
      <c r="AA86" s="4" t="s">
        <v>320</v>
      </c>
      <c r="AB86" s="4">
        <v>1762</v>
      </c>
      <c r="AC86" s="4">
        <v>1835</v>
      </c>
      <c r="AD86" s="4">
        <v>11</v>
      </c>
      <c r="AE86" s="11">
        <f t="shared" si="34"/>
        <v>0.3526032902415799</v>
      </c>
      <c r="AF86" s="3">
        <f>20*LOG(AC86/AB86)/0.88587</f>
        <v>0.39803051265036615</v>
      </c>
      <c r="AG86" s="7">
        <v>-0.37</v>
      </c>
      <c r="AH86">
        <f t="shared" si="35"/>
        <v>318</v>
      </c>
      <c r="AI86">
        <f t="shared" si="20"/>
        <v>0</v>
      </c>
      <c r="AK86">
        <f>IF(ISEVEN(B86),$O$2*P86,$O$1*P86)</f>
        <v>0.28935229419108704</v>
      </c>
      <c r="AL86" s="3">
        <f t="shared" si="36"/>
        <v>0.659352294191087</v>
      </c>
      <c r="AM86">
        <f t="shared" si="21"/>
        <v>-0.0029599271402550626</v>
      </c>
      <c r="AN86">
        <f t="shared" si="22"/>
        <v>-0.002294079091107702</v>
      </c>
      <c r="AO86" s="3">
        <f t="shared" si="37"/>
        <v>-0.28300000000000125</v>
      </c>
    </row>
    <row r="87" spans="2:41" ht="12.75">
      <c r="B87">
        <v>319</v>
      </c>
      <c r="C87">
        <v>2.436</v>
      </c>
      <c r="D87">
        <v>2.467</v>
      </c>
      <c r="E87">
        <v>0.8136</v>
      </c>
      <c r="F87">
        <v>0.8278</v>
      </c>
      <c r="G87">
        <v>14.54</v>
      </c>
      <c r="H87">
        <v>9.368</v>
      </c>
      <c r="I87" s="3">
        <f t="shared" si="23"/>
        <v>0.10983731057796679</v>
      </c>
      <c r="J87" s="9">
        <f t="shared" si="24"/>
        <v>0.1502896430010589</v>
      </c>
      <c r="K87" s="3">
        <f t="shared" si="25"/>
        <v>-5.171999999999999</v>
      </c>
      <c r="L87">
        <v>2.936</v>
      </c>
      <c r="M87">
        <v>2.148</v>
      </c>
      <c r="N87" s="3">
        <f t="shared" si="26"/>
        <v>-0.7879999999999998</v>
      </c>
      <c r="O87" s="3">
        <f t="shared" si="27"/>
        <v>0.05881332108572986</v>
      </c>
      <c r="P87" s="3">
        <f t="shared" si="28"/>
        <v>0.047982000456032695</v>
      </c>
      <c r="R87" s="3">
        <f t="shared" si="29"/>
        <v>2.4515000000000002</v>
      </c>
      <c r="S87" s="3">
        <f t="shared" si="30"/>
        <v>0.8207</v>
      </c>
      <c r="T87" t="s">
        <v>103</v>
      </c>
      <c r="U87">
        <v>808.04217</v>
      </c>
      <c r="V87" s="3">
        <f t="shared" si="19"/>
        <v>0</v>
      </c>
      <c r="W87" s="3">
        <f t="shared" si="31"/>
        <v>0.05881332108572986</v>
      </c>
      <c r="X87" s="3">
        <f t="shared" si="32"/>
        <v>0.047982000456032695</v>
      </c>
      <c r="Y87" s="5">
        <f t="shared" si="33"/>
        <v>0.017302302912148154</v>
      </c>
      <c r="AA87" s="4" t="s">
        <v>321</v>
      </c>
      <c r="AB87" s="4">
        <v>1632</v>
      </c>
      <c r="AC87" s="4">
        <v>1658</v>
      </c>
      <c r="AD87" s="4">
        <v>5</v>
      </c>
      <c r="AE87" s="11">
        <f t="shared" si="34"/>
        <v>0.13728743592824766</v>
      </c>
      <c r="AF87" s="3">
        <f>20*LOG(AC87/AB87)/0.599265</f>
        <v>0.22909303217816432</v>
      </c>
      <c r="AG87" s="7">
        <v>-0.25</v>
      </c>
      <c r="AH87">
        <f t="shared" si="35"/>
        <v>319</v>
      </c>
      <c r="AI87">
        <f t="shared" si="20"/>
        <v>0</v>
      </c>
      <c r="AK87">
        <f>IF(ISEVEN(B87),$O$2*P87,$O$1*P87)</f>
        <v>0.08012994076157459</v>
      </c>
      <c r="AL87" s="3">
        <f t="shared" si="36"/>
        <v>0.3301299407615746</v>
      </c>
      <c r="AM87">
        <f t="shared" si="21"/>
        <v>-0.002949852507374716</v>
      </c>
      <c r="AN87">
        <f t="shared" si="22"/>
        <v>-0.0014496255134091446</v>
      </c>
      <c r="AO87" s="3">
        <f t="shared" si="37"/>
        <v>-0.17199999999999882</v>
      </c>
    </row>
    <row r="88" spans="2:41" ht="12.75">
      <c r="B88">
        <v>320</v>
      </c>
      <c r="C88">
        <v>2.393</v>
      </c>
      <c r="D88">
        <v>2.401</v>
      </c>
      <c r="E88">
        <v>0.7408</v>
      </c>
      <c r="F88">
        <v>0.748</v>
      </c>
      <c r="G88">
        <v>11.25</v>
      </c>
      <c r="H88">
        <v>12.65</v>
      </c>
      <c r="I88" s="3">
        <f t="shared" si="23"/>
        <v>0.028989228871798656</v>
      </c>
      <c r="J88" s="9">
        <f t="shared" si="24"/>
        <v>0.08401248381166793</v>
      </c>
      <c r="K88" s="3">
        <f t="shared" si="25"/>
        <v>1.4000000000000004</v>
      </c>
      <c r="L88">
        <v>3.716</v>
      </c>
      <c r="M88">
        <v>3.791</v>
      </c>
      <c r="N88" s="3">
        <f t="shared" si="26"/>
        <v>0.07499999999999973</v>
      </c>
      <c r="O88" s="3">
        <f t="shared" si="27"/>
        <v>-0.022034760620438274</v>
      </c>
      <c r="P88" s="3">
        <f t="shared" si="28"/>
        <v>-0.018295158733358283</v>
      </c>
      <c r="R88" s="3">
        <f t="shared" si="29"/>
        <v>2.397</v>
      </c>
      <c r="S88" s="3">
        <f t="shared" si="30"/>
        <v>0.7444</v>
      </c>
      <c r="T88" t="s">
        <v>104</v>
      </c>
      <c r="U88">
        <v>861.298815</v>
      </c>
      <c r="V88" s="3">
        <f t="shared" si="19"/>
        <v>0</v>
      </c>
      <c r="W88" s="3">
        <f t="shared" si="31"/>
        <v>0.022034760620438274</v>
      </c>
      <c r="X88" s="3">
        <f t="shared" si="32"/>
        <v>0.018295158733358283</v>
      </c>
      <c r="Y88" s="5">
        <f t="shared" si="33"/>
        <v>0.009672219236969351</v>
      </c>
      <c r="AA88" s="4" t="s">
        <v>322</v>
      </c>
      <c r="AB88" s="4">
        <v>1482</v>
      </c>
      <c r="AC88" s="4">
        <v>1495</v>
      </c>
      <c r="AD88" s="4">
        <v>-2</v>
      </c>
      <c r="AE88" s="11">
        <f t="shared" si="34"/>
        <v>0.07585978034278203</v>
      </c>
      <c r="AF88" s="3">
        <f>20*LOG(AC88/AB88)/0.88587</f>
        <v>0.08563308424800707</v>
      </c>
      <c r="AG88" s="7">
        <v>-0.54</v>
      </c>
      <c r="AH88">
        <f t="shared" si="35"/>
        <v>320</v>
      </c>
      <c r="AI88">
        <f t="shared" si="20"/>
        <v>0</v>
      </c>
      <c r="AK88">
        <f>IF(ISEVEN(B88),$O$2*P88,$O$1*P88)</f>
        <v>-0.02067352936869486</v>
      </c>
      <c r="AL88" s="3">
        <f t="shared" si="36"/>
        <v>0.5193264706313052</v>
      </c>
      <c r="AM88">
        <f t="shared" si="21"/>
        <v>-0.000269978401727832</v>
      </c>
      <c r="AN88">
        <f t="shared" si="22"/>
        <v>0.0006684491978608889</v>
      </c>
      <c r="AO88" s="3">
        <f t="shared" si="37"/>
        <v>-0.5999999999999996</v>
      </c>
    </row>
    <row r="89" spans="2:41" ht="12.75">
      <c r="B89">
        <v>321</v>
      </c>
      <c r="C89">
        <v>2.337</v>
      </c>
      <c r="D89">
        <v>2.349</v>
      </c>
      <c r="E89">
        <v>0.68</v>
      </c>
      <c r="F89">
        <v>0.68</v>
      </c>
      <c r="G89">
        <v>12.11</v>
      </c>
      <c r="H89">
        <v>15.33</v>
      </c>
      <c r="I89" s="3">
        <f t="shared" si="23"/>
        <v>0.04448608770757961</v>
      </c>
      <c r="J89" s="9">
        <f t="shared" si="24"/>
        <v>0</v>
      </c>
      <c r="K89" s="3">
        <f t="shared" si="25"/>
        <v>3.2200000000000006</v>
      </c>
      <c r="L89">
        <v>3.98</v>
      </c>
      <c r="M89">
        <v>4.022</v>
      </c>
      <c r="N89" s="3">
        <f t="shared" si="26"/>
        <v>0.04200000000000026</v>
      </c>
      <c r="O89" s="3">
        <f t="shared" si="27"/>
        <v>-0.006537901784657324</v>
      </c>
      <c r="P89" s="3">
        <f t="shared" si="28"/>
        <v>-0.10230764254502621</v>
      </c>
      <c r="R89" s="3">
        <f t="shared" si="29"/>
        <v>2.343</v>
      </c>
      <c r="S89" s="3">
        <f t="shared" si="30"/>
        <v>0.68</v>
      </c>
      <c r="T89" t="s">
        <v>105</v>
      </c>
      <c r="U89">
        <v>916.0549450000001</v>
      </c>
      <c r="V89" s="3">
        <f t="shared" si="19"/>
        <v>0</v>
      </c>
      <c r="W89" s="3">
        <f t="shared" si="31"/>
        <v>0.006537901784657324</v>
      </c>
      <c r="X89" s="3">
        <f t="shared" si="32"/>
        <v>0.10230764254502621</v>
      </c>
      <c r="Y89" s="5">
        <f t="shared" si="33"/>
        <v>0</v>
      </c>
      <c r="AA89" s="4" t="s">
        <v>323</v>
      </c>
      <c r="AB89" s="4">
        <v>1362</v>
      </c>
      <c r="AC89" s="4">
        <v>1361</v>
      </c>
      <c r="AD89" s="4">
        <v>-3</v>
      </c>
      <c r="AE89" s="11">
        <f t="shared" si="34"/>
        <v>-0.006379647468633282</v>
      </c>
      <c r="AF89" s="3">
        <f>20*LOG(AC89/AB89)/0.599265</f>
        <v>-0.010645786869971184</v>
      </c>
      <c r="AG89" s="7">
        <v>-0.61</v>
      </c>
      <c r="AH89">
        <f t="shared" si="35"/>
        <v>321</v>
      </c>
      <c r="AI89">
        <f t="shared" si="20"/>
        <v>0</v>
      </c>
      <c r="AK89">
        <f>IF(ISEVEN(B89),$O$2*P89,$O$1*P89)</f>
        <v>-0.17085376305019376</v>
      </c>
      <c r="AL89" s="3">
        <f t="shared" si="36"/>
        <v>0.43914623694980626</v>
      </c>
      <c r="AM89">
        <f t="shared" si="21"/>
        <v>-0.001470588235294119</v>
      </c>
      <c r="AN89">
        <f t="shared" si="22"/>
        <v>-0.0007352941176469778</v>
      </c>
      <c r="AO89" s="3">
        <f t="shared" si="37"/>
        <v>0.22000000000000064</v>
      </c>
    </row>
    <row r="90" spans="2:41" ht="12.75">
      <c r="B90">
        <v>322</v>
      </c>
      <c r="C90">
        <v>2.293</v>
      </c>
      <c r="D90">
        <v>2.314</v>
      </c>
      <c r="E90">
        <v>0.5955</v>
      </c>
      <c r="F90">
        <v>0.6195</v>
      </c>
      <c r="G90">
        <v>14.04</v>
      </c>
      <c r="H90">
        <v>8.755</v>
      </c>
      <c r="I90" s="3">
        <f t="shared" si="23"/>
        <v>0.07918599771583687</v>
      </c>
      <c r="J90" s="9">
        <f t="shared" si="24"/>
        <v>0.34319089786571855</v>
      </c>
      <c r="K90" s="3">
        <f t="shared" si="25"/>
        <v>-5.284999999999998</v>
      </c>
      <c r="L90">
        <v>3.865</v>
      </c>
      <c r="M90">
        <v>3.44</v>
      </c>
      <c r="N90" s="3">
        <f t="shared" si="26"/>
        <v>-0.42500000000000027</v>
      </c>
      <c r="O90" s="3">
        <f t="shared" si="27"/>
        <v>0.02816200822359994</v>
      </c>
      <c r="P90" s="3">
        <f t="shared" si="28"/>
        <v>0.24088325532069232</v>
      </c>
      <c r="R90" s="3">
        <f t="shared" si="29"/>
        <v>2.3035</v>
      </c>
      <c r="S90" s="3">
        <f t="shared" si="30"/>
        <v>0.6075</v>
      </c>
      <c r="T90" t="s">
        <v>106</v>
      </c>
      <c r="U90">
        <v>985.8596150000001</v>
      </c>
      <c r="V90" s="3">
        <f t="shared" si="19"/>
        <v>0</v>
      </c>
      <c r="W90" s="3">
        <f t="shared" si="31"/>
        <v>0.02816200822359994</v>
      </c>
      <c r="X90" s="3">
        <f t="shared" si="32"/>
        <v>0.24088325532069232</v>
      </c>
      <c r="Y90" s="5">
        <f t="shared" si="33"/>
        <v>0.03950617283950621</v>
      </c>
      <c r="AA90" s="4" t="s">
        <v>324</v>
      </c>
      <c r="AB90" s="4">
        <v>1193</v>
      </c>
      <c r="AC90" s="4">
        <v>1242</v>
      </c>
      <c r="AD90" s="4">
        <v>6</v>
      </c>
      <c r="AE90" s="11">
        <f t="shared" si="34"/>
        <v>0.34962304340439004</v>
      </c>
      <c r="AF90" s="3">
        <f>20*LOG(AC90/AB90)/0.88587</f>
        <v>0.39466630928284063</v>
      </c>
      <c r="AG90" s="7">
        <v>-0.29</v>
      </c>
      <c r="AH90">
        <f t="shared" si="35"/>
        <v>322</v>
      </c>
      <c r="AI90">
        <f t="shared" si="20"/>
        <v>0</v>
      </c>
      <c r="AK90">
        <f>IF(ISEVEN(B90),$O$2*P90,$O$1*P90)</f>
        <v>0.2721980785123823</v>
      </c>
      <c r="AL90" s="3">
        <f t="shared" si="36"/>
        <v>0.5621980785123823</v>
      </c>
      <c r="AM90">
        <f t="shared" si="21"/>
        <v>-0.0016792611251049553</v>
      </c>
      <c r="AN90">
        <f t="shared" si="22"/>
        <v>-0.0024213075060531813</v>
      </c>
      <c r="AO90" s="3">
        <f t="shared" si="37"/>
        <v>0.7150000000000016</v>
      </c>
    </row>
    <row r="91" spans="2:41" ht="12.75">
      <c r="B91">
        <v>323</v>
      </c>
      <c r="C91">
        <v>2.247</v>
      </c>
      <c r="D91">
        <v>2.291</v>
      </c>
      <c r="E91">
        <v>0.5572</v>
      </c>
      <c r="F91">
        <v>0.5883</v>
      </c>
      <c r="G91">
        <v>15.38</v>
      </c>
      <c r="H91">
        <v>7.03</v>
      </c>
      <c r="I91" s="3">
        <f t="shared" si="23"/>
        <v>0.16844033540537162</v>
      </c>
      <c r="J91" s="9">
        <f t="shared" si="24"/>
        <v>0.4717548127104118</v>
      </c>
      <c r="K91" s="3">
        <f t="shared" si="25"/>
        <v>-8.350000000000001</v>
      </c>
      <c r="L91">
        <v>4.136</v>
      </c>
      <c r="M91">
        <v>3.881</v>
      </c>
      <c r="N91" s="3">
        <f t="shared" si="26"/>
        <v>-0.25500000000000034</v>
      </c>
      <c r="O91" s="3">
        <f t="shared" si="27"/>
        <v>0.11741634591313468</v>
      </c>
      <c r="P91" s="3">
        <f t="shared" si="28"/>
        <v>0.3694471701653856</v>
      </c>
      <c r="R91" s="3">
        <f t="shared" si="29"/>
        <v>2.269</v>
      </c>
      <c r="S91" s="3">
        <f t="shared" si="30"/>
        <v>0.5727500000000001</v>
      </c>
      <c r="T91" t="s">
        <v>107</v>
      </c>
      <c r="U91">
        <v>1027.98709</v>
      </c>
      <c r="V91" s="3">
        <f t="shared" si="19"/>
        <v>0</v>
      </c>
      <c r="W91" s="3">
        <f t="shared" si="31"/>
        <v>0.11741634591313468</v>
      </c>
      <c r="X91" s="3">
        <f t="shared" si="32"/>
        <v>0.3694471701653856</v>
      </c>
      <c r="Y91" s="5">
        <f t="shared" si="33"/>
        <v>0.054299432562199934</v>
      </c>
      <c r="AA91" s="4" t="s">
        <v>325</v>
      </c>
      <c r="AB91" s="4">
        <v>1114</v>
      </c>
      <c r="AC91" s="4">
        <v>1177</v>
      </c>
      <c r="AD91" s="4">
        <v>9</v>
      </c>
      <c r="AE91" s="11">
        <f t="shared" si="34"/>
        <v>0.47782544011449224</v>
      </c>
      <c r="AF91" s="3">
        <f>20*LOG(AC91/AB91)/0.599265</f>
        <v>0.7973524903248016</v>
      </c>
      <c r="AG91" s="7">
        <v>-0.37</v>
      </c>
      <c r="AH91">
        <f t="shared" si="35"/>
        <v>323</v>
      </c>
      <c r="AI91">
        <f t="shared" si="20"/>
        <v>0</v>
      </c>
      <c r="AK91">
        <f>IF(ISEVEN(B91),$O$2*P91,$O$1*P91)</f>
        <v>0.6169767741761939</v>
      </c>
      <c r="AL91" s="3">
        <f t="shared" si="36"/>
        <v>0.9869767741761939</v>
      </c>
      <c r="AM91">
        <f t="shared" si="21"/>
        <v>0.00035893754486715355</v>
      </c>
      <c r="AN91">
        <f t="shared" si="22"/>
        <v>-0.00033996260411351005</v>
      </c>
      <c r="AO91" s="3">
        <f t="shared" si="37"/>
        <v>0.6499999999999986</v>
      </c>
    </row>
    <row r="92" spans="2:41" ht="12.75">
      <c r="B92">
        <v>324</v>
      </c>
      <c r="C92">
        <v>2.071</v>
      </c>
      <c r="D92">
        <v>2.093</v>
      </c>
      <c r="E92">
        <v>0.3038</v>
      </c>
      <c r="F92">
        <v>0.2962</v>
      </c>
      <c r="G92">
        <v>24.33</v>
      </c>
      <c r="H92">
        <v>26.88</v>
      </c>
      <c r="I92" s="3">
        <f t="shared" si="23"/>
        <v>0.09178258890467729</v>
      </c>
      <c r="J92" s="9">
        <f t="shared" si="24"/>
        <v>-0.22005430683155724</v>
      </c>
      <c r="K92" s="3">
        <f t="shared" si="25"/>
        <v>2.5500000000000007</v>
      </c>
      <c r="L92">
        <v>1.328</v>
      </c>
      <c r="M92">
        <v>0.6056</v>
      </c>
      <c r="N92" s="3">
        <f t="shared" si="26"/>
        <v>-0.7224</v>
      </c>
      <c r="O92" s="3">
        <f t="shared" si="27"/>
        <v>0.04075859941244036</v>
      </c>
      <c r="P92" s="3">
        <f t="shared" si="28"/>
        <v>-0.32236194937658347</v>
      </c>
      <c r="R92" s="3">
        <f t="shared" si="29"/>
        <v>2.082</v>
      </c>
      <c r="S92" s="3">
        <f t="shared" si="30"/>
        <v>0.30000000000000004</v>
      </c>
      <c r="T92" t="s">
        <v>108</v>
      </c>
      <c r="U92">
        <v>1317.717505</v>
      </c>
      <c r="V92" s="3">
        <f t="shared" si="19"/>
        <v>0</v>
      </c>
      <c r="W92" s="3">
        <f t="shared" si="31"/>
        <v>0.04075859941244036</v>
      </c>
      <c r="X92" s="3">
        <f t="shared" si="32"/>
        <v>0.32236194937658347</v>
      </c>
      <c r="Y92" s="5">
        <f t="shared" si="33"/>
        <v>0.025333333333333315</v>
      </c>
      <c r="AA92" s="4" t="s">
        <v>326</v>
      </c>
      <c r="AB92" s="4">
        <v>608</v>
      </c>
      <c r="AC92" s="4">
        <v>592</v>
      </c>
      <c r="AD92" s="4">
        <v>-3</v>
      </c>
      <c r="AE92" s="11">
        <f t="shared" si="34"/>
        <v>-0.23163745099630292</v>
      </c>
      <c r="AF92" s="3">
        <f>20*LOG(AC92/AB92)/0.88587</f>
        <v>-0.26148018444726984</v>
      </c>
      <c r="AG92" s="7">
        <v>-0.04</v>
      </c>
      <c r="AH92">
        <f t="shared" si="35"/>
        <v>324</v>
      </c>
      <c r="AI92">
        <f t="shared" si="20"/>
        <v>0</v>
      </c>
      <c r="AK92">
        <f>IF(ISEVEN(B92),$O$2*P92,$O$1*P92)</f>
        <v>-0.3642690027955393</v>
      </c>
      <c r="AL92" s="3">
        <f t="shared" si="36"/>
        <v>-0.32426900279553933</v>
      </c>
      <c r="AM92">
        <f t="shared" si="21"/>
        <v>-0.0006583278472678669</v>
      </c>
      <c r="AN92">
        <f t="shared" si="22"/>
        <v>0.000675219446320167</v>
      </c>
      <c r="AO92" s="3">
        <f t="shared" si="37"/>
        <v>-0.4499999999999993</v>
      </c>
    </row>
    <row r="93" spans="2:41" ht="12.75">
      <c r="B93">
        <v>325</v>
      </c>
      <c r="C93">
        <v>2.136</v>
      </c>
      <c r="D93">
        <v>2.142</v>
      </c>
      <c r="E93">
        <v>0.3325</v>
      </c>
      <c r="F93">
        <v>0.3205</v>
      </c>
      <c r="G93">
        <v>22.53</v>
      </c>
      <c r="H93">
        <v>11.47</v>
      </c>
      <c r="I93" s="3">
        <f t="shared" si="23"/>
        <v>0.024364362786359044</v>
      </c>
      <c r="J93" s="9">
        <f t="shared" si="24"/>
        <v>-0.3192723156857441</v>
      </c>
      <c r="K93" s="3">
        <f t="shared" si="25"/>
        <v>-11.06</v>
      </c>
      <c r="L93">
        <v>1.435</v>
      </c>
      <c r="M93">
        <v>0.6939</v>
      </c>
      <c r="N93" s="3">
        <f t="shared" si="26"/>
        <v>-0.7411000000000001</v>
      </c>
      <c r="O93" s="3">
        <f t="shared" si="27"/>
        <v>-0.026659626705877886</v>
      </c>
      <c r="P93" s="3">
        <f t="shared" si="28"/>
        <v>-0.4215799582307703</v>
      </c>
      <c r="R93" s="3">
        <f t="shared" si="29"/>
        <v>2.1390000000000002</v>
      </c>
      <c r="S93" s="3">
        <f t="shared" si="30"/>
        <v>0.3265</v>
      </c>
      <c r="T93" t="s">
        <v>109</v>
      </c>
      <c r="U93">
        <v>1270.339915</v>
      </c>
      <c r="V93" s="3">
        <f t="shared" si="19"/>
        <v>0</v>
      </c>
      <c r="W93" s="3">
        <f t="shared" si="31"/>
        <v>0.026659626705877886</v>
      </c>
      <c r="X93" s="3">
        <f t="shared" si="32"/>
        <v>0.4215799582307703</v>
      </c>
      <c r="Y93" s="5">
        <f t="shared" si="33"/>
        <v>0.03675344563552836</v>
      </c>
      <c r="AA93" s="4" t="s">
        <v>327</v>
      </c>
      <c r="AB93" s="4">
        <v>665</v>
      </c>
      <c r="AC93" s="4">
        <v>641</v>
      </c>
      <c r="AD93" s="4">
        <v>11</v>
      </c>
      <c r="AE93" s="11">
        <f t="shared" si="34"/>
        <v>-0.31927231568574305</v>
      </c>
      <c r="AF93" s="3">
        <f>20*LOG(AC93/AB93)/0.599265</f>
        <v>-0.5327731732801733</v>
      </c>
      <c r="AG93" s="7">
        <v>0.6</v>
      </c>
      <c r="AH93">
        <f t="shared" si="35"/>
        <v>325</v>
      </c>
      <c r="AI93">
        <f t="shared" si="20"/>
        <v>0</v>
      </c>
      <c r="AK93">
        <f>IF(ISEVEN(B93),$O$2*P93,$O$1*P93)</f>
        <v>-0.7040385302453864</v>
      </c>
      <c r="AL93" s="3">
        <f t="shared" si="36"/>
        <v>-1.3040385302453865</v>
      </c>
      <c r="AM93">
        <f t="shared" si="21"/>
        <v>0</v>
      </c>
      <c r="AN93">
        <f t="shared" si="22"/>
        <v>0</v>
      </c>
      <c r="AO93" s="3">
        <f t="shared" si="37"/>
        <v>-0.0600000000000005</v>
      </c>
    </row>
    <row r="94" spans="2:41" ht="12.75">
      <c r="B94">
        <v>326</v>
      </c>
      <c r="C94">
        <v>2.162</v>
      </c>
      <c r="D94">
        <v>2.174</v>
      </c>
      <c r="E94">
        <v>0.4009</v>
      </c>
      <c r="F94">
        <v>0.3614</v>
      </c>
      <c r="G94">
        <v>22.74</v>
      </c>
      <c r="H94">
        <v>8.113</v>
      </c>
      <c r="I94" s="3">
        <f t="shared" si="23"/>
        <v>0.04807700265968309</v>
      </c>
      <c r="J94" s="9">
        <f t="shared" si="24"/>
        <v>-0.9009581605121717</v>
      </c>
      <c r="K94" s="3">
        <f t="shared" si="25"/>
        <v>-14.626999999999999</v>
      </c>
      <c r="L94">
        <v>0.8881</v>
      </c>
      <c r="M94">
        <v>0.0008646</v>
      </c>
      <c r="N94" s="3">
        <f t="shared" si="26"/>
        <v>-0.8872354</v>
      </c>
      <c r="O94" s="3">
        <f t="shared" si="27"/>
        <v>-0.002946986832553844</v>
      </c>
      <c r="P94" s="3">
        <f t="shared" si="28"/>
        <v>-1.003265803057198</v>
      </c>
      <c r="R94" s="3">
        <f t="shared" si="29"/>
        <v>2.168</v>
      </c>
      <c r="S94" s="3">
        <f t="shared" si="30"/>
        <v>0.38115</v>
      </c>
      <c r="T94" t="s">
        <v>110</v>
      </c>
      <c r="U94">
        <v>1226.536545</v>
      </c>
      <c r="V94" s="3">
        <f t="shared" si="19"/>
        <v>0</v>
      </c>
      <c r="W94" s="3">
        <f t="shared" si="31"/>
        <v>0.002946986832553844</v>
      </c>
      <c r="X94" s="3">
        <f t="shared" si="32"/>
        <v>1.003265803057198</v>
      </c>
      <c r="Y94" s="5">
        <f t="shared" si="33"/>
        <v>0.10363373999737631</v>
      </c>
      <c r="AA94" s="4" t="s">
        <v>328</v>
      </c>
      <c r="AB94" s="4">
        <v>803</v>
      </c>
      <c r="AC94" s="4">
        <v>724</v>
      </c>
      <c r="AD94" s="4">
        <v>15</v>
      </c>
      <c r="AE94" s="11">
        <f t="shared" si="34"/>
        <v>-0.8995395816306804</v>
      </c>
      <c r="AF94" s="3">
        <f>20*LOG(AC94/AB94)/0.88587</f>
        <v>-1.0154306858011677</v>
      </c>
      <c r="AG94" s="7">
        <v>-0.95</v>
      </c>
      <c r="AH94">
        <f t="shared" si="35"/>
        <v>326</v>
      </c>
      <c r="AI94">
        <f t="shared" si="20"/>
        <v>0</v>
      </c>
      <c r="AK94">
        <f>IF(ISEVEN(B94),$O$2*P94,$O$1*P94)</f>
        <v>-1.1336903574546335</v>
      </c>
      <c r="AL94" s="3">
        <f t="shared" si="36"/>
        <v>-0.18369035745463358</v>
      </c>
      <c r="AM94">
        <f t="shared" si="21"/>
        <v>-0.0014966325767025318</v>
      </c>
      <c r="AN94">
        <f t="shared" si="22"/>
        <v>-0.0016602102933037893</v>
      </c>
      <c r="AO94" s="3">
        <f t="shared" si="37"/>
        <v>0.3730000000000011</v>
      </c>
    </row>
    <row r="95" spans="2:41" ht="12.75">
      <c r="B95">
        <v>327</v>
      </c>
      <c r="C95">
        <v>2.161</v>
      </c>
      <c r="D95">
        <v>2.169</v>
      </c>
      <c r="E95">
        <v>0.3925</v>
      </c>
      <c r="F95">
        <v>0.4255</v>
      </c>
      <c r="G95">
        <v>22.93</v>
      </c>
      <c r="H95">
        <v>52.35</v>
      </c>
      <c r="I95" s="3">
        <f t="shared" si="23"/>
        <v>0.0320957026190392</v>
      </c>
      <c r="J95" s="9">
        <f t="shared" si="24"/>
        <v>0.7011980667867066</v>
      </c>
      <c r="K95" s="3">
        <f t="shared" si="25"/>
        <v>29.42</v>
      </c>
      <c r="L95">
        <v>0.7638</v>
      </c>
      <c r="M95">
        <v>1.507</v>
      </c>
      <c r="N95" s="3">
        <f t="shared" si="26"/>
        <v>0.7431999999999999</v>
      </c>
      <c r="O95" s="3">
        <f t="shared" si="27"/>
        <v>-0.018928286873197732</v>
      </c>
      <c r="P95" s="3">
        <f t="shared" si="28"/>
        <v>0.5988904242416804</v>
      </c>
      <c r="R95" s="3">
        <f t="shared" si="29"/>
        <v>2.165</v>
      </c>
      <c r="S95" s="3">
        <f t="shared" si="30"/>
        <v>0.40900000000000003</v>
      </c>
      <c r="T95" t="s">
        <v>111</v>
      </c>
      <c r="U95">
        <v>1174.77555</v>
      </c>
      <c r="V95" s="3">
        <f t="shared" si="19"/>
        <v>0</v>
      </c>
      <c r="W95" s="3">
        <f t="shared" si="31"/>
        <v>0.018928286873197732</v>
      </c>
      <c r="X95" s="3">
        <f t="shared" si="32"/>
        <v>0.5988904242416804</v>
      </c>
      <c r="Y95" s="5">
        <f t="shared" si="33"/>
        <v>0.08068459657701704</v>
      </c>
      <c r="AA95" s="4" t="s">
        <v>329</v>
      </c>
      <c r="AB95" s="4">
        <v>786</v>
      </c>
      <c r="AC95" s="4">
        <v>852</v>
      </c>
      <c r="AD95" s="4">
        <v>-29</v>
      </c>
      <c r="AE95" s="11">
        <f t="shared" si="34"/>
        <v>0.7003409745458447</v>
      </c>
      <c r="AF95" s="3">
        <f>20*LOG(AC95/AB95)/0.599265</f>
        <v>1.1686665741297166</v>
      </c>
      <c r="AG95" s="7">
        <v>0.23</v>
      </c>
      <c r="AH95">
        <f t="shared" si="35"/>
        <v>327</v>
      </c>
      <c r="AI95">
        <f t="shared" si="20"/>
        <v>0</v>
      </c>
      <c r="AK95">
        <f>IF(ISEVEN(B95),$O$2*P95,$O$1*P95)</f>
        <v>1.0001470084836062</v>
      </c>
      <c r="AL95" s="3">
        <f t="shared" si="36"/>
        <v>0.7701470084836062</v>
      </c>
      <c r="AM95">
        <f t="shared" si="21"/>
        <v>-0.0012738853503184724</v>
      </c>
      <c r="AN95">
        <f t="shared" si="22"/>
        <v>-0.0011750881316098718</v>
      </c>
      <c r="AO95" s="3">
        <f t="shared" si="37"/>
        <v>0.4200000000000017</v>
      </c>
    </row>
    <row r="96" spans="2:41" ht="12.75">
      <c r="B96">
        <v>328</v>
      </c>
      <c r="C96">
        <v>2.208</v>
      </c>
      <c r="D96">
        <v>2.23</v>
      </c>
      <c r="E96">
        <v>0.4446</v>
      </c>
      <c r="F96">
        <v>0.4641</v>
      </c>
      <c r="G96">
        <v>20.72</v>
      </c>
      <c r="H96">
        <v>10.62</v>
      </c>
      <c r="I96" s="3">
        <f t="shared" si="23"/>
        <v>0.08611587981998658</v>
      </c>
      <c r="J96" s="9">
        <f t="shared" si="24"/>
        <v>0.3728422011211644</v>
      </c>
      <c r="K96" s="3">
        <f t="shared" si="25"/>
        <v>-10.1</v>
      </c>
      <c r="L96">
        <v>-0.4231</v>
      </c>
      <c r="M96">
        <v>-0.5821</v>
      </c>
      <c r="N96" s="3">
        <f t="shared" si="26"/>
        <v>-0.15899999999999997</v>
      </c>
      <c r="O96" s="3">
        <f t="shared" si="27"/>
        <v>0.035091890327749654</v>
      </c>
      <c r="P96" s="3">
        <f t="shared" si="28"/>
        <v>0.2705345585761382</v>
      </c>
      <c r="R96" s="3">
        <f t="shared" si="29"/>
        <v>2.2190000000000003</v>
      </c>
      <c r="S96" s="3">
        <f t="shared" si="30"/>
        <v>0.45435000000000003</v>
      </c>
      <c r="T96" t="s">
        <v>112</v>
      </c>
      <c r="U96">
        <v>1112.67923</v>
      </c>
      <c r="V96" s="3">
        <f t="shared" si="19"/>
        <v>0</v>
      </c>
      <c r="W96" s="3">
        <f t="shared" si="31"/>
        <v>0.035091890327749654</v>
      </c>
      <c r="X96" s="3">
        <f t="shared" si="32"/>
        <v>0.2705345585761382</v>
      </c>
      <c r="Y96" s="5">
        <f t="shared" si="33"/>
        <v>0.04291845493562235</v>
      </c>
      <c r="AA96" s="4" t="s">
        <v>330</v>
      </c>
      <c r="AB96" s="4">
        <v>904</v>
      </c>
      <c r="AC96" s="4">
        <v>936</v>
      </c>
      <c r="AD96" s="4">
        <v>10</v>
      </c>
      <c r="AE96" s="11">
        <f t="shared" si="34"/>
        <v>0.3021483652548389</v>
      </c>
      <c r="AF96" s="3">
        <f>20*LOG(AC96/AB96)/0.88587</f>
        <v>0.3410752878580818</v>
      </c>
      <c r="AG96" s="7">
        <v>0.46</v>
      </c>
      <c r="AH96">
        <f t="shared" si="35"/>
        <v>328</v>
      </c>
      <c r="AI96">
        <f t="shared" si="20"/>
        <v>0</v>
      </c>
      <c r="AK96">
        <f>IF(ISEVEN(B96),$O$2*P96,$O$1*P96)</f>
        <v>0.3057040511910361</v>
      </c>
      <c r="AL96" s="3">
        <f t="shared" si="36"/>
        <v>-0.1542959488089639</v>
      </c>
      <c r="AM96">
        <f t="shared" si="21"/>
        <v>-0.01664417453891142</v>
      </c>
      <c r="AN96">
        <f t="shared" si="22"/>
        <v>-0.008403361344537846</v>
      </c>
      <c r="AO96" s="3">
        <f t="shared" si="37"/>
        <v>-0.09999999999999964</v>
      </c>
    </row>
    <row r="97" spans="2:41" ht="12.75">
      <c r="B97">
        <v>329</v>
      </c>
      <c r="C97">
        <v>2.252</v>
      </c>
      <c r="D97">
        <v>2.266</v>
      </c>
      <c r="E97">
        <v>0.5049</v>
      </c>
      <c r="F97">
        <v>0.5089</v>
      </c>
      <c r="G97">
        <v>18.61</v>
      </c>
      <c r="H97">
        <v>34.39</v>
      </c>
      <c r="I97" s="3">
        <f t="shared" si="23"/>
        <v>0.05383038696139728</v>
      </c>
      <c r="J97" s="9">
        <f t="shared" si="24"/>
        <v>0.06854160355616706</v>
      </c>
      <c r="K97" s="3">
        <f t="shared" si="25"/>
        <v>15.780000000000001</v>
      </c>
      <c r="L97">
        <v>-0.6062</v>
      </c>
      <c r="M97">
        <v>-0.01516</v>
      </c>
      <c r="N97" s="3">
        <f t="shared" si="26"/>
        <v>0.59104</v>
      </c>
      <c r="O97" s="3">
        <f t="shared" si="27"/>
        <v>0.0028063974691603516</v>
      </c>
      <c r="P97" s="3">
        <f t="shared" si="28"/>
        <v>-0.033766038988859146</v>
      </c>
      <c r="R97" s="3">
        <f t="shared" si="29"/>
        <v>2.259</v>
      </c>
      <c r="S97" s="3">
        <f t="shared" si="30"/>
        <v>0.5069</v>
      </c>
      <c r="T97" t="s">
        <v>113</v>
      </c>
      <c r="U97">
        <v>1054.398735</v>
      </c>
      <c r="V97" s="3">
        <f t="shared" si="19"/>
        <v>0</v>
      </c>
      <c r="W97" s="3">
        <f t="shared" si="31"/>
        <v>0.0028063974691603516</v>
      </c>
      <c r="X97" s="3">
        <f t="shared" si="32"/>
        <v>0.033766038988859146</v>
      </c>
      <c r="Y97" s="5">
        <f t="shared" si="33"/>
        <v>0.007891102781613738</v>
      </c>
      <c r="AA97" s="4" t="s">
        <v>331</v>
      </c>
      <c r="AB97" s="4">
        <v>1020</v>
      </c>
      <c r="AC97" s="4">
        <v>1030</v>
      </c>
      <c r="AD97" s="4">
        <v>-16</v>
      </c>
      <c r="AE97" s="11">
        <f t="shared" si="34"/>
        <v>0.08474105886509258</v>
      </c>
      <c r="AF97" s="3">
        <f>20*LOG(AC97/AB97)/0.599265</f>
        <v>0.14140832330453568</v>
      </c>
      <c r="AG97" s="7">
        <v>-0.25</v>
      </c>
      <c r="AH97">
        <f t="shared" si="35"/>
        <v>329</v>
      </c>
      <c r="AI97">
        <f t="shared" si="20"/>
        <v>0</v>
      </c>
      <c r="AK97">
        <f>IF(ISEVEN(B97),$O$2*P97,$O$1*P97)</f>
        <v>-0.05638928511139477</v>
      </c>
      <c r="AL97" s="3">
        <f t="shared" si="36"/>
        <v>0.19361071488860523</v>
      </c>
      <c r="AM97">
        <f t="shared" si="21"/>
        <v>-0.010101010101010088</v>
      </c>
      <c r="AN97">
        <f t="shared" si="22"/>
        <v>-0.011986637846335222</v>
      </c>
      <c r="AO97" s="3">
        <f t="shared" si="37"/>
        <v>-0.21999999999999886</v>
      </c>
    </row>
    <row r="98" spans="2:41" ht="12.75">
      <c r="B98">
        <v>330</v>
      </c>
      <c r="C98">
        <v>2.266</v>
      </c>
      <c r="D98">
        <v>2.276</v>
      </c>
      <c r="E98">
        <v>0.5594</v>
      </c>
      <c r="F98">
        <v>0.545</v>
      </c>
      <c r="G98">
        <v>16.95</v>
      </c>
      <c r="H98">
        <v>-2.628</v>
      </c>
      <c r="I98" s="3">
        <f t="shared" si="23"/>
        <v>0.03824704391310102</v>
      </c>
      <c r="J98" s="9">
        <f t="shared" si="24"/>
        <v>-0.22651919517731928</v>
      </c>
      <c r="K98" s="3">
        <f t="shared" si="25"/>
        <v>-19.578</v>
      </c>
      <c r="L98">
        <v>-0.6176</v>
      </c>
      <c r="M98">
        <v>-1.585</v>
      </c>
      <c r="N98" s="3">
        <f t="shared" si="26"/>
        <v>-0.9673999999999999</v>
      </c>
      <c r="O98" s="3">
        <f t="shared" si="27"/>
        <v>-0.01277694557913591</v>
      </c>
      <c r="P98" s="3">
        <f t="shared" si="28"/>
        <v>-0.3288268377223455</v>
      </c>
      <c r="R98" s="3">
        <f t="shared" si="29"/>
        <v>2.271</v>
      </c>
      <c r="S98" s="3">
        <f t="shared" si="30"/>
        <v>0.5522</v>
      </c>
      <c r="T98" t="s">
        <v>114</v>
      </c>
      <c r="U98">
        <v>999.60042</v>
      </c>
      <c r="V98" s="3">
        <f t="shared" si="19"/>
        <v>0</v>
      </c>
      <c r="W98" s="3">
        <f t="shared" si="31"/>
        <v>0.01277694557913591</v>
      </c>
      <c r="X98" s="3">
        <f t="shared" si="32"/>
        <v>0.3288268377223455</v>
      </c>
      <c r="Y98" s="5">
        <f t="shared" si="33"/>
        <v>0.02607750814922124</v>
      </c>
      <c r="AA98" s="4" t="s">
        <v>332</v>
      </c>
      <c r="AB98" s="4">
        <v>1130</v>
      </c>
      <c r="AC98" s="4">
        <v>1100</v>
      </c>
      <c r="AD98" s="4">
        <v>20</v>
      </c>
      <c r="AE98" s="11">
        <f t="shared" si="34"/>
        <v>-0.233715166503894</v>
      </c>
      <c r="AF98" s="3">
        <f>20*LOG(AC98/AB98)/0.88587</f>
        <v>-0.26382557994276135</v>
      </c>
      <c r="AG98" s="7">
        <v>-0.62</v>
      </c>
      <c r="AH98">
        <f t="shared" si="35"/>
        <v>330</v>
      </c>
      <c r="AI98">
        <f t="shared" si="20"/>
        <v>0</v>
      </c>
      <c r="AK98">
        <f>IF(ISEVEN(B98),$O$2*P98,$O$1*P98)</f>
        <v>-0.3715743266262504</v>
      </c>
      <c r="AL98" s="3">
        <f t="shared" si="36"/>
        <v>0.2484256733737496</v>
      </c>
      <c r="AM98">
        <f t="shared" si="21"/>
        <v>-0.010010725777618966</v>
      </c>
      <c r="AN98">
        <f t="shared" si="22"/>
        <v>-0.009174311926605512</v>
      </c>
      <c r="AO98" s="3">
        <f t="shared" si="37"/>
        <v>0.4220000000000006</v>
      </c>
    </row>
    <row r="99" spans="2:41" ht="12.75">
      <c r="B99">
        <v>331</v>
      </c>
      <c r="C99">
        <v>2.327</v>
      </c>
      <c r="D99">
        <v>2.362</v>
      </c>
      <c r="E99">
        <v>0.5771</v>
      </c>
      <c r="F99">
        <v>0.6094</v>
      </c>
      <c r="G99">
        <v>13.88</v>
      </c>
      <c r="H99">
        <v>16.15</v>
      </c>
      <c r="I99" s="3">
        <f t="shared" si="23"/>
        <v>0.1296701998153221</v>
      </c>
      <c r="J99" s="9">
        <f t="shared" si="24"/>
        <v>0.4730275115598419</v>
      </c>
      <c r="K99" s="3">
        <f t="shared" si="25"/>
        <v>2.269999999999998</v>
      </c>
      <c r="L99">
        <v>-0.6841</v>
      </c>
      <c r="M99">
        <v>-0.4744</v>
      </c>
      <c r="N99" s="3">
        <f t="shared" si="26"/>
        <v>0.20970000000000005</v>
      </c>
      <c r="O99" s="3">
        <f t="shared" si="27"/>
        <v>0.07864621032308516</v>
      </c>
      <c r="P99" s="3">
        <f t="shared" si="28"/>
        <v>0.3707198690148157</v>
      </c>
      <c r="R99" s="3">
        <f t="shared" si="29"/>
        <v>2.3445</v>
      </c>
      <c r="S99" s="3">
        <f t="shared" si="30"/>
        <v>0.59325</v>
      </c>
      <c r="T99" t="s">
        <v>115</v>
      </c>
      <c r="U99">
        <v>919.42591</v>
      </c>
      <c r="V99" s="3">
        <f t="shared" si="19"/>
        <v>0</v>
      </c>
      <c r="W99" s="3">
        <f t="shared" si="31"/>
        <v>0.07864621032308516</v>
      </c>
      <c r="X99" s="3">
        <f t="shared" si="32"/>
        <v>0.3707198690148157</v>
      </c>
      <c r="Y99" s="5">
        <f t="shared" si="33"/>
        <v>0.0544458491361148</v>
      </c>
      <c r="AA99" s="4" t="s">
        <v>333</v>
      </c>
      <c r="AB99" s="4">
        <v>1160</v>
      </c>
      <c r="AC99" s="4">
        <v>1230</v>
      </c>
      <c r="AD99" s="4">
        <v>-2</v>
      </c>
      <c r="AE99" s="11">
        <f t="shared" si="34"/>
        <v>0.5089424442495887</v>
      </c>
      <c r="AF99" s="3">
        <f>20*LOG(AC99/AB99)/0.599265</f>
        <v>0.8492777723537811</v>
      </c>
      <c r="AG99" s="7">
        <v>0.84</v>
      </c>
      <c r="AH99">
        <f t="shared" si="35"/>
        <v>331</v>
      </c>
      <c r="AI99">
        <f t="shared" si="20"/>
        <v>0</v>
      </c>
      <c r="AK99">
        <f>IF(ISEVEN(B99),$O$2*P99,$O$1*P99)</f>
        <v>0.6191021812547421</v>
      </c>
      <c r="AL99" s="3">
        <f t="shared" si="36"/>
        <v>-0.22089781874525782</v>
      </c>
      <c r="AM99">
        <f t="shared" si="21"/>
        <v>-0.005025125628140728</v>
      </c>
      <c r="AN99">
        <f t="shared" si="22"/>
        <v>-0.00918936659008851</v>
      </c>
      <c r="AO99" s="3">
        <f t="shared" si="37"/>
        <v>0.2699999999999978</v>
      </c>
    </row>
    <row r="100" spans="2:41" ht="12.75">
      <c r="B100">
        <v>332</v>
      </c>
      <c r="C100">
        <v>2.331</v>
      </c>
      <c r="D100">
        <v>2.373</v>
      </c>
      <c r="E100">
        <v>0.6558</v>
      </c>
      <c r="F100">
        <v>0.6662</v>
      </c>
      <c r="G100">
        <v>14.7</v>
      </c>
      <c r="H100">
        <v>-0.8405</v>
      </c>
      <c r="I100" s="3">
        <f t="shared" si="23"/>
        <v>0.1551092939352461</v>
      </c>
      <c r="J100" s="9">
        <f t="shared" si="24"/>
        <v>0.1366643204362319</v>
      </c>
      <c r="K100" s="3">
        <f t="shared" si="25"/>
        <v>-15.5405</v>
      </c>
      <c r="L100">
        <v>-0.2969</v>
      </c>
      <c r="M100">
        <v>-1.284</v>
      </c>
      <c r="N100" s="3">
        <f t="shared" si="26"/>
        <v>-0.9871000000000001</v>
      </c>
      <c r="O100" s="3">
        <f t="shared" si="27"/>
        <v>0.10408530444300917</v>
      </c>
      <c r="P100" s="3">
        <f t="shared" si="28"/>
        <v>0.03435667789120568</v>
      </c>
      <c r="R100" s="3">
        <f t="shared" si="29"/>
        <v>2.3520000000000003</v>
      </c>
      <c r="S100" s="3">
        <f t="shared" si="30"/>
        <v>0.661</v>
      </c>
      <c r="T100" t="s">
        <v>116</v>
      </c>
      <c r="U100">
        <v>887.66444</v>
      </c>
      <c r="V100" s="3">
        <f t="shared" si="19"/>
        <v>0</v>
      </c>
      <c r="W100" s="3">
        <f t="shared" si="31"/>
        <v>0.10408530444300917</v>
      </c>
      <c r="X100" s="3">
        <f t="shared" si="32"/>
        <v>0.03435667789120568</v>
      </c>
      <c r="Y100" s="5">
        <f t="shared" si="33"/>
        <v>0.015733736762481035</v>
      </c>
      <c r="AA100" s="4" t="s">
        <v>334</v>
      </c>
      <c r="AB100" s="4">
        <v>1320</v>
      </c>
      <c r="AC100" s="4">
        <v>1340</v>
      </c>
      <c r="AD100" s="4">
        <v>15</v>
      </c>
      <c r="AE100" s="11">
        <f t="shared" si="34"/>
        <v>0.1306173431791551</v>
      </c>
      <c r="AF100" s="3">
        <f>20*LOG(AC100/AB100)/0.88587</f>
        <v>0.14744527208185748</v>
      </c>
      <c r="AG100" s="7">
        <v>-0.54</v>
      </c>
      <c r="AH100">
        <f t="shared" si="35"/>
        <v>332</v>
      </c>
      <c r="AI100">
        <f t="shared" si="20"/>
        <v>0</v>
      </c>
      <c r="AK100">
        <f>IF(ISEVEN(B100),$O$2*P100,$O$1*P100)</f>
        <v>0.038823046017062414</v>
      </c>
      <c r="AL100" s="3">
        <f t="shared" si="36"/>
        <v>0.5788230460170625</v>
      </c>
      <c r="AM100">
        <f t="shared" si="21"/>
        <v>-0.006404391582799605</v>
      </c>
      <c r="AN100">
        <f t="shared" si="22"/>
        <v>-0.0057039927949565075</v>
      </c>
      <c r="AO100" s="3">
        <f t="shared" si="37"/>
        <v>-0.5404999999999998</v>
      </c>
    </row>
    <row r="101" spans="2:41" ht="12.75">
      <c r="B101">
        <v>333</v>
      </c>
      <c r="C101">
        <v>2.407</v>
      </c>
      <c r="D101">
        <v>2.421</v>
      </c>
      <c r="E101">
        <v>0.7054</v>
      </c>
      <c r="F101">
        <v>0.7251</v>
      </c>
      <c r="G101">
        <v>13.8</v>
      </c>
      <c r="H101">
        <v>17.65</v>
      </c>
      <c r="I101" s="3">
        <f t="shared" si="23"/>
        <v>0.05037398333405631</v>
      </c>
      <c r="J101" s="9">
        <f t="shared" si="24"/>
        <v>0.23924899591683854</v>
      </c>
      <c r="K101" s="3">
        <f t="shared" si="25"/>
        <v>3.849999999999998</v>
      </c>
      <c r="L101">
        <v>-0.1521</v>
      </c>
      <c r="M101">
        <v>-0.2077</v>
      </c>
      <c r="N101" s="3">
        <f t="shared" si="26"/>
        <v>-0.05559999999999998</v>
      </c>
      <c r="O101" s="3">
        <f t="shared" si="27"/>
        <v>-0.000650006158180623</v>
      </c>
      <c r="P101" s="3">
        <f t="shared" si="28"/>
        <v>0.13694135337181235</v>
      </c>
      <c r="R101" s="3">
        <f t="shared" si="29"/>
        <v>2.4139999999999997</v>
      </c>
      <c r="S101" s="3">
        <f t="shared" si="30"/>
        <v>0.7152499999999999</v>
      </c>
      <c r="T101" t="s">
        <v>117</v>
      </c>
      <c r="U101">
        <v>806.77662</v>
      </c>
      <c r="V101" s="3">
        <f t="shared" si="19"/>
        <v>0</v>
      </c>
      <c r="W101" s="3">
        <f t="shared" si="31"/>
        <v>0.000650006158180623</v>
      </c>
      <c r="X101" s="3">
        <f t="shared" si="32"/>
        <v>0.13694135337181235</v>
      </c>
      <c r="Y101" s="5">
        <f t="shared" si="33"/>
        <v>0.02754281719678426</v>
      </c>
      <c r="AA101" s="4" t="s">
        <v>335</v>
      </c>
      <c r="AB101" s="4">
        <v>1420</v>
      </c>
      <c r="AC101" s="4">
        <v>1460</v>
      </c>
      <c r="AD101" s="4">
        <v>-3</v>
      </c>
      <c r="AE101" s="11">
        <f t="shared" si="34"/>
        <v>0.24129022802761196</v>
      </c>
      <c r="AF101" s="3">
        <f>20*LOG(AC101/AB101)/0.599265</f>
        <v>0.40264361847865626</v>
      </c>
      <c r="AG101" s="7">
        <v>0.48</v>
      </c>
      <c r="AH101">
        <f t="shared" si="35"/>
        <v>333</v>
      </c>
      <c r="AI101">
        <f t="shared" si="20"/>
        <v>0</v>
      </c>
      <c r="AK101">
        <f>IF(ISEVEN(B101),$O$2*P101,$O$1*P101)</f>
        <v>0.2286920601309266</v>
      </c>
      <c r="AL101" s="3">
        <f t="shared" si="36"/>
        <v>-0.2513079398690734</v>
      </c>
      <c r="AM101">
        <f t="shared" si="21"/>
        <v>-0.006521122767224181</v>
      </c>
      <c r="AN101">
        <f t="shared" si="22"/>
        <v>-0.006757688594676618</v>
      </c>
      <c r="AO101" s="3">
        <f t="shared" si="37"/>
        <v>0.8499999999999979</v>
      </c>
    </row>
    <row r="102" spans="2:41" ht="12.75">
      <c r="B102">
        <v>334</v>
      </c>
      <c r="C102">
        <v>2.473</v>
      </c>
      <c r="D102">
        <v>2.479</v>
      </c>
      <c r="E102">
        <v>0.8053</v>
      </c>
      <c r="F102">
        <v>0.7616</v>
      </c>
      <c r="G102">
        <v>16.84</v>
      </c>
      <c r="H102">
        <v>11.38</v>
      </c>
      <c r="I102" s="3">
        <f t="shared" si="23"/>
        <v>0.021048208130484566</v>
      </c>
      <c r="J102" s="9">
        <f t="shared" si="24"/>
        <v>-0.48461527432018214</v>
      </c>
      <c r="K102" s="3">
        <f t="shared" si="25"/>
        <v>-5.459999999999999</v>
      </c>
      <c r="L102">
        <v>-0.4517</v>
      </c>
      <c r="M102">
        <v>-1.372</v>
      </c>
      <c r="N102" s="3">
        <f t="shared" si="26"/>
        <v>-0.9203000000000001</v>
      </c>
      <c r="O102" s="3">
        <f t="shared" si="27"/>
        <v>-0.029975781361752364</v>
      </c>
      <c r="P102" s="3">
        <f t="shared" si="28"/>
        <v>-0.5869229168652084</v>
      </c>
      <c r="R102" s="3">
        <f t="shared" si="29"/>
        <v>2.476</v>
      </c>
      <c r="S102" s="3">
        <f t="shared" si="30"/>
        <v>0.78345</v>
      </c>
      <c r="T102" t="s">
        <v>118</v>
      </c>
      <c r="U102">
        <v>767.70564</v>
      </c>
      <c r="V102" s="3">
        <f t="shared" si="19"/>
        <v>0</v>
      </c>
      <c r="W102" s="3">
        <f t="shared" si="31"/>
        <v>0.029975781361752364</v>
      </c>
      <c r="X102" s="3">
        <f t="shared" si="32"/>
        <v>0.5869229168652084</v>
      </c>
      <c r="Y102" s="5">
        <f t="shared" si="33"/>
        <v>0.055778926542855274</v>
      </c>
      <c r="AA102" s="4" t="s">
        <v>336</v>
      </c>
      <c r="AB102" s="4">
        <v>1640</v>
      </c>
      <c r="AC102" s="4">
        <v>1540</v>
      </c>
      <c r="AD102" s="4">
        <v>5</v>
      </c>
      <c r="AE102" s="11">
        <f t="shared" si="34"/>
        <v>-0.5464625442246969</v>
      </c>
      <c r="AF102" s="3">
        <f>20*LOG(AC102/AB102)/0.88587</f>
        <v>-0.616865391338116</v>
      </c>
      <c r="AG102" s="7">
        <v>-0.37</v>
      </c>
      <c r="AH102">
        <f t="shared" si="35"/>
        <v>334</v>
      </c>
      <c r="AI102">
        <f t="shared" si="20"/>
        <v>0</v>
      </c>
      <c r="AK102">
        <f>IF(ISEVEN(B102),$O$2*P102,$O$1*P102)</f>
        <v>-0.6632228960576854</v>
      </c>
      <c r="AL102" s="3">
        <f t="shared" si="36"/>
        <v>-0.29322289605768537</v>
      </c>
      <c r="AM102">
        <f t="shared" si="21"/>
        <v>-0.018254066807401027</v>
      </c>
      <c r="AN102">
        <f t="shared" si="22"/>
        <v>-0.011029411764705833</v>
      </c>
      <c r="AO102" s="3">
        <f t="shared" si="37"/>
        <v>-0.4599999999999991</v>
      </c>
    </row>
    <row r="103" spans="2:41" ht="12.75">
      <c r="B103">
        <v>335</v>
      </c>
      <c r="C103">
        <v>2.479</v>
      </c>
      <c r="D103">
        <v>2.482</v>
      </c>
      <c r="E103">
        <v>0.8546</v>
      </c>
      <c r="F103">
        <v>0.9115</v>
      </c>
      <c r="G103">
        <v>16.04</v>
      </c>
      <c r="H103">
        <v>34.13</v>
      </c>
      <c r="I103" s="3">
        <f t="shared" si="23"/>
        <v>0.01050500789779295</v>
      </c>
      <c r="J103" s="9">
        <f t="shared" si="24"/>
        <v>0.5598756901963466</v>
      </c>
      <c r="K103" s="3">
        <f t="shared" si="25"/>
        <v>18.090000000000003</v>
      </c>
      <c r="L103">
        <v>-0.01442</v>
      </c>
      <c r="M103">
        <v>0.8549</v>
      </c>
      <c r="N103" s="3">
        <f t="shared" si="26"/>
        <v>0.86932</v>
      </c>
      <c r="O103" s="3">
        <f t="shared" si="27"/>
        <v>-0.04051898159444398</v>
      </c>
      <c r="P103" s="3">
        <f t="shared" si="28"/>
        <v>0.4575680476513204</v>
      </c>
      <c r="R103" s="3">
        <f t="shared" si="29"/>
        <v>2.4805</v>
      </c>
      <c r="S103" s="3">
        <f t="shared" si="30"/>
        <v>0.88305</v>
      </c>
      <c r="T103" t="s">
        <v>119</v>
      </c>
      <c r="U103">
        <v>717.07597</v>
      </c>
      <c r="V103" s="3">
        <f t="shared" si="19"/>
        <v>0</v>
      </c>
      <c r="W103" s="3">
        <f t="shared" si="31"/>
        <v>0.04051898159444398</v>
      </c>
      <c r="X103" s="3">
        <f t="shared" si="32"/>
        <v>0.4575680476513204</v>
      </c>
      <c r="Y103" s="5">
        <f t="shared" si="33"/>
        <v>0.06443576241435926</v>
      </c>
      <c r="AA103" s="4" t="s">
        <v>337</v>
      </c>
      <c r="AB103" s="4">
        <v>1750</v>
      </c>
      <c r="AC103" s="4">
        <v>1850</v>
      </c>
      <c r="AD103" s="4">
        <v>-17</v>
      </c>
      <c r="AE103" s="11">
        <f t="shared" si="34"/>
        <v>0.4826735943343874</v>
      </c>
      <c r="AF103" s="3">
        <f>20*LOG(AC103/AB103)/0.599265</f>
        <v>0.8054426578131333</v>
      </c>
      <c r="AG103" s="7">
        <v>0.11</v>
      </c>
      <c r="AH103">
        <f t="shared" si="35"/>
        <v>335</v>
      </c>
      <c r="AI103">
        <f t="shared" si="20"/>
        <v>0</v>
      </c>
      <c r="AK103">
        <f>IF(ISEVEN(B103),$O$2*P103,$O$1*P103)</f>
        <v>0.7641386395777051</v>
      </c>
      <c r="AL103" s="3">
        <f t="shared" si="36"/>
        <v>0.6541386395777051</v>
      </c>
      <c r="AM103">
        <f t="shared" si="21"/>
        <v>-0.02387081675637722</v>
      </c>
      <c r="AN103">
        <f t="shared" si="22"/>
        <v>-0.014810751508502543</v>
      </c>
      <c r="AO103" s="3">
        <f t="shared" si="37"/>
        <v>1.0900000000000034</v>
      </c>
    </row>
    <row r="104" spans="2:41" ht="12.75">
      <c r="B104">
        <v>336</v>
      </c>
      <c r="C104">
        <v>2.586</v>
      </c>
      <c r="D104">
        <v>2.598</v>
      </c>
      <c r="E104">
        <v>1.036</v>
      </c>
      <c r="F104">
        <v>1.066</v>
      </c>
      <c r="G104">
        <v>13.54</v>
      </c>
      <c r="H104">
        <v>21.59</v>
      </c>
      <c r="I104" s="3">
        <f t="shared" si="23"/>
        <v>0.04021252385267612</v>
      </c>
      <c r="J104" s="9">
        <f t="shared" si="24"/>
        <v>0.24794898562678527</v>
      </c>
      <c r="K104" s="3">
        <f t="shared" si="25"/>
        <v>8.05</v>
      </c>
      <c r="L104">
        <v>0.4347</v>
      </c>
      <c r="M104">
        <v>0.3558</v>
      </c>
      <c r="N104" s="3">
        <f t="shared" si="26"/>
        <v>-0.07889999999999997</v>
      </c>
      <c r="O104" s="3">
        <f t="shared" si="27"/>
        <v>-0.010811465639560813</v>
      </c>
      <c r="P104" s="3">
        <f t="shared" si="28"/>
        <v>0.14564134308175908</v>
      </c>
      <c r="R104" s="3">
        <f t="shared" si="29"/>
        <v>2.5919999999999996</v>
      </c>
      <c r="S104" s="3">
        <f t="shared" si="30"/>
        <v>1.0510000000000002</v>
      </c>
      <c r="T104" t="s">
        <v>120</v>
      </c>
      <c r="U104">
        <v>650.0861900000001</v>
      </c>
      <c r="V104" s="3">
        <f t="shared" si="19"/>
        <v>0</v>
      </c>
      <c r="W104" s="3">
        <f t="shared" si="31"/>
        <v>0.010811465639560813</v>
      </c>
      <c r="X104" s="3">
        <f t="shared" si="32"/>
        <v>0.14564134308175908</v>
      </c>
      <c r="Y104" s="5">
        <f t="shared" si="33"/>
        <v>0.028544243577545217</v>
      </c>
      <c r="AA104" s="4" t="s">
        <v>338</v>
      </c>
      <c r="AB104" s="4">
        <v>2110</v>
      </c>
      <c r="AC104" s="4">
        <v>2160</v>
      </c>
      <c r="AD104" s="4">
        <v>-8</v>
      </c>
      <c r="AE104" s="11">
        <f t="shared" si="34"/>
        <v>0.20342591706476393</v>
      </c>
      <c r="AF104" s="3">
        <f>20*LOG(AC104/AB104)/0.88587</f>
        <v>0.22963405134473897</v>
      </c>
      <c r="AG104" s="7">
        <v>-0.45</v>
      </c>
      <c r="AH104">
        <f t="shared" si="35"/>
        <v>336</v>
      </c>
      <c r="AI104">
        <f t="shared" si="20"/>
        <v>0</v>
      </c>
      <c r="AK104">
        <f>IF(ISEVEN(B104),$O$2*P104,$O$1*P104)</f>
        <v>0.16457471768238774</v>
      </c>
      <c r="AL104" s="3">
        <f t="shared" si="36"/>
        <v>0.6145747176823877</v>
      </c>
      <c r="AM104">
        <f t="shared" si="21"/>
        <v>-0.018339768339768248</v>
      </c>
      <c r="AN104">
        <f t="shared" si="22"/>
        <v>-0.013133208255159486</v>
      </c>
      <c r="AO104" s="3">
        <f t="shared" si="37"/>
        <v>0.05000000000000071</v>
      </c>
    </row>
    <row r="105" spans="2:41" ht="12.75">
      <c r="B105">
        <v>337</v>
      </c>
      <c r="C105">
        <v>2.556</v>
      </c>
      <c r="D105">
        <v>2.612</v>
      </c>
      <c r="E105">
        <v>1.102</v>
      </c>
      <c r="F105">
        <v>1.1</v>
      </c>
      <c r="G105">
        <v>13.15</v>
      </c>
      <c r="H105">
        <v>14.23</v>
      </c>
      <c r="I105" s="3">
        <f t="shared" si="23"/>
        <v>0.18824646233347603</v>
      </c>
      <c r="J105" s="9">
        <f t="shared" si="24"/>
        <v>-0.015778187150824147</v>
      </c>
      <c r="K105" s="3">
        <f t="shared" si="25"/>
        <v>1.08</v>
      </c>
      <c r="L105">
        <v>0.7529</v>
      </c>
      <c r="M105">
        <v>0.5094</v>
      </c>
      <c r="N105" s="3">
        <f t="shared" si="26"/>
        <v>-0.24350000000000005</v>
      </c>
      <c r="O105" s="3">
        <f t="shared" si="27"/>
        <v>0.1372224728412391</v>
      </c>
      <c r="P105" s="3">
        <f t="shared" si="28"/>
        <v>-0.11808582969585035</v>
      </c>
      <c r="R105" s="3">
        <f t="shared" si="29"/>
        <v>2.584</v>
      </c>
      <c r="S105" s="3">
        <f t="shared" si="30"/>
        <v>1.101</v>
      </c>
      <c r="T105" t="s">
        <v>121</v>
      </c>
      <c r="U105">
        <v>597.044305</v>
      </c>
      <c r="V105" s="3">
        <f t="shared" si="19"/>
        <v>0</v>
      </c>
      <c r="W105" s="3">
        <f t="shared" si="31"/>
        <v>0.1372224728412391</v>
      </c>
      <c r="X105" s="3">
        <f t="shared" si="32"/>
        <v>0.11808582969585035</v>
      </c>
      <c r="Y105" s="5">
        <f t="shared" si="33"/>
        <v>0.001816530426884652</v>
      </c>
      <c r="AA105" s="4" t="s">
        <v>339</v>
      </c>
      <c r="AB105" s="4">
        <v>2240</v>
      </c>
      <c r="AC105" s="4">
        <v>2240</v>
      </c>
      <c r="AD105" s="4">
        <v>-1</v>
      </c>
      <c r="AE105" s="11">
        <f t="shared" si="34"/>
        <v>0</v>
      </c>
      <c r="AF105" s="3">
        <f>20*LOG(AC105/AB105)/0.599265</f>
        <v>0</v>
      </c>
      <c r="AG105" s="7">
        <v>-0.13</v>
      </c>
      <c r="AH105">
        <f t="shared" si="35"/>
        <v>337</v>
      </c>
      <c r="AI105">
        <f t="shared" si="20"/>
        <v>0</v>
      </c>
      <c r="AK105">
        <f>IF(ISEVEN(B105),$O$2*P105,$O$1*P105)</f>
        <v>-0.19720333559207007</v>
      </c>
      <c r="AL105" s="3">
        <f t="shared" si="36"/>
        <v>-0.06720333559207006</v>
      </c>
      <c r="AM105">
        <f t="shared" si="21"/>
        <v>-0.0163339382940109</v>
      </c>
      <c r="AN105">
        <f t="shared" si="22"/>
        <v>-0.018181818181818195</v>
      </c>
      <c r="AO105" s="3">
        <f t="shared" si="37"/>
        <v>0.08000000000000007</v>
      </c>
    </row>
    <row r="106" spans="2:41" ht="12.75">
      <c r="B106">
        <v>338</v>
      </c>
      <c r="C106">
        <v>2.612</v>
      </c>
      <c r="D106">
        <v>2.634</v>
      </c>
      <c r="E106">
        <v>1.227</v>
      </c>
      <c r="F106">
        <v>1.189</v>
      </c>
      <c r="G106">
        <v>12.18</v>
      </c>
      <c r="H106">
        <v>8.646</v>
      </c>
      <c r="I106" s="3">
        <f t="shared" si="23"/>
        <v>0.07285196045457275</v>
      </c>
      <c r="J106" s="9">
        <f t="shared" si="24"/>
        <v>-0.2732541621662535</v>
      </c>
      <c r="K106" s="3">
        <f t="shared" si="25"/>
        <v>-3.533999999999999</v>
      </c>
      <c r="L106">
        <v>0.3533</v>
      </c>
      <c r="M106">
        <v>-0.4832</v>
      </c>
      <c r="N106" s="3">
        <f t="shared" si="26"/>
        <v>-0.8365</v>
      </c>
      <c r="O106" s="3">
        <f t="shared" si="27"/>
        <v>0.021827970962335817</v>
      </c>
      <c r="P106" s="3">
        <f t="shared" si="28"/>
        <v>-0.3755618047112797</v>
      </c>
      <c r="R106" s="3">
        <f t="shared" si="29"/>
        <v>2.623</v>
      </c>
      <c r="S106" s="3">
        <f t="shared" si="30"/>
        <v>1.2080000000000002</v>
      </c>
      <c r="T106" t="s">
        <v>122</v>
      </c>
      <c r="U106">
        <v>538.2805999999999</v>
      </c>
      <c r="V106" s="3">
        <f t="shared" si="19"/>
        <v>0</v>
      </c>
      <c r="W106" s="3">
        <f t="shared" si="31"/>
        <v>0.021827970962335817</v>
      </c>
      <c r="X106" s="3">
        <f t="shared" si="32"/>
        <v>0.3755618047112797</v>
      </c>
      <c r="Y106" s="5">
        <f t="shared" si="33"/>
        <v>0.03145695364238413</v>
      </c>
      <c r="AA106" s="4" t="s">
        <v>340</v>
      </c>
      <c r="AB106" s="4">
        <v>2500</v>
      </c>
      <c r="AC106" s="4">
        <v>2400</v>
      </c>
      <c r="AD106" s="4">
        <v>3</v>
      </c>
      <c r="AE106" s="11">
        <f t="shared" si="34"/>
        <v>-0.35457533920863205</v>
      </c>
      <c r="AF106" s="3">
        <f>20*LOG(AC106/AB106)/0.88587</f>
        <v>-0.40025662818317814</v>
      </c>
      <c r="AG106" s="7">
        <v>0.13</v>
      </c>
      <c r="AH106">
        <f t="shared" si="35"/>
        <v>338</v>
      </c>
      <c r="AI106">
        <f t="shared" si="20"/>
        <v>0</v>
      </c>
      <c r="AK106">
        <f>IF(ISEVEN(B106),$O$2*P106,$O$1*P106)</f>
        <v>-0.42438483932374604</v>
      </c>
      <c r="AL106" s="3">
        <f t="shared" si="36"/>
        <v>-0.554384839323746</v>
      </c>
      <c r="AM106">
        <f t="shared" si="21"/>
        <v>-0.018744906275468546</v>
      </c>
      <c r="AN106">
        <f t="shared" si="22"/>
        <v>-0.009251471825062993</v>
      </c>
      <c r="AO106" s="3">
        <f t="shared" si="37"/>
        <v>-0.5339999999999989</v>
      </c>
    </row>
    <row r="107" spans="2:41" ht="12.75">
      <c r="B107">
        <v>339</v>
      </c>
      <c r="C107">
        <v>2.695</v>
      </c>
      <c r="D107">
        <v>2.717</v>
      </c>
      <c r="E107">
        <v>1.318</v>
      </c>
      <c r="F107">
        <v>1.291</v>
      </c>
      <c r="G107">
        <v>11.73</v>
      </c>
      <c r="H107">
        <v>11.88</v>
      </c>
      <c r="I107" s="3">
        <f t="shared" si="23"/>
        <v>0.07061737790266613</v>
      </c>
      <c r="J107" s="9">
        <f t="shared" si="24"/>
        <v>-0.17978335983141575</v>
      </c>
      <c r="K107" s="3">
        <f t="shared" si="25"/>
        <v>0.15000000000000036</v>
      </c>
      <c r="L107">
        <v>0.4673</v>
      </c>
      <c r="M107">
        <v>0.351</v>
      </c>
      <c r="N107" s="3">
        <f t="shared" si="26"/>
        <v>-0.11630000000000001</v>
      </c>
      <c r="O107" s="3">
        <f t="shared" si="27"/>
        <v>0.0195933884104292</v>
      </c>
      <c r="P107" s="3">
        <f t="shared" si="28"/>
        <v>-0.28209100237644197</v>
      </c>
      <c r="R107" s="3">
        <f t="shared" si="29"/>
        <v>2.706</v>
      </c>
      <c r="S107" s="3">
        <f t="shared" si="30"/>
        <v>1.3045</v>
      </c>
      <c r="T107" t="s">
        <v>123</v>
      </c>
      <c r="U107">
        <v>495.485835</v>
      </c>
      <c r="V107" s="3">
        <f t="shared" si="19"/>
        <v>0</v>
      </c>
      <c r="W107" s="3">
        <f t="shared" si="31"/>
        <v>0.0195933884104292</v>
      </c>
      <c r="X107" s="3">
        <f t="shared" si="32"/>
        <v>0.28209100237644197</v>
      </c>
      <c r="Y107" s="5">
        <f t="shared" si="33"/>
        <v>0.020697585281717237</v>
      </c>
      <c r="AA107" s="4" t="s">
        <v>341</v>
      </c>
      <c r="AB107" s="4">
        <v>2660</v>
      </c>
      <c r="AC107" s="4">
        <v>2620</v>
      </c>
      <c r="AD107" s="4">
        <v>0</v>
      </c>
      <c r="AE107" s="11">
        <f t="shared" si="34"/>
        <v>-0.13160690622643062</v>
      </c>
      <c r="AF107" s="3">
        <f>20*LOG(AC107/AB107)/0.599265</f>
        <v>-0.21961387070232805</v>
      </c>
      <c r="AG107" s="7">
        <v>-0.01</v>
      </c>
      <c r="AH107">
        <f t="shared" si="35"/>
        <v>339</v>
      </c>
      <c r="AI107">
        <f t="shared" si="20"/>
        <v>0</v>
      </c>
      <c r="AK107">
        <f>IF(ISEVEN(B107),$O$2*P107,$O$1*P107)</f>
        <v>-0.47109197396865804</v>
      </c>
      <c r="AL107" s="3">
        <f t="shared" si="36"/>
        <v>-0.46109197396865803</v>
      </c>
      <c r="AM107">
        <f t="shared" si="21"/>
        <v>-0.009104704097116851</v>
      </c>
      <c r="AN107">
        <f t="shared" si="22"/>
        <v>-0.01471727343144859</v>
      </c>
      <c r="AO107" s="3">
        <f t="shared" si="37"/>
        <v>0.15000000000000036</v>
      </c>
    </row>
    <row r="108" spans="2:41" ht="12.75">
      <c r="B108">
        <v>340</v>
      </c>
      <c r="C108">
        <v>2.683</v>
      </c>
      <c r="D108">
        <v>2.718</v>
      </c>
      <c r="E108">
        <v>1.482</v>
      </c>
      <c r="F108">
        <v>1.514</v>
      </c>
      <c r="G108">
        <v>10.59</v>
      </c>
      <c r="H108">
        <v>13.37</v>
      </c>
      <c r="I108" s="3">
        <f t="shared" si="23"/>
        <v>0.11257559449073123</v>
      </c>
      <c r="J108" s="9">
        <f t="shared" si="24"/>
        <v>0.1855534304148916</v>
      </c>
      <c r="K108" s="3">
        <f t="shared" si="25"/>
        <v>2.7799999999999994</v>
      </c>
      <c r="L108">
        <v>0.3841</v>
      </c>
      <c r="M108">
        <v>0.5936</v>
      </c>
      <c r="N108" s="3">
        <f t="shared" si="26"/>
        <v>0.20950000000000002</v>
      </c>
      <c r="O108" s="3">
        <f t="shared" si="27"/>
        <v>0.061551604998494304</v>
      </c>
      <c r="P108" s="3">
        <f t="shared" si="28"/>
        <v>0.0832457878698654</v>
      </c>
      <c r="R108" s="3">
        <f t="shared" si="29"/>
        <v>2.7005</v>
      </c>
      <c r="S108" s="3">
        <f t="shared" si="30"/>
        <v>1.498</v>
      </c>
      <c r="T108" t="s">
        <v>124</v>
      </c>
      <c r="U108">
        <v>440.361545</v>
      </c>
      <c r="V108" s="3">
        <f t="shared" si="19"/>
        <v>0</v>
      </c>
      <c r="W108" s="3">
        <f t="shared" si="31"/>
        <v>0.061551604998494304</v>
      </c>
      <c r="X108" s="3">
        <f t="shared" si="32"/>
        <v>0.0832457878698654</v>
      </c>
      <c r="Y108" s="5">
        <f t="shared" si="33"/>
        <v>0.02136181575433914</v>
      </c>
      <c r="AA108" s="4" t="s">
        <v>342</v>
      </c>
      <c r="AB108" s="4">
        <v>3000</v>
      </c>
      <c r="AC108" s="4">
        <v>3060</v>
      </c>
      <c r="AD108" s="4">
        <v>-2</v>
      </c>
      <c r="AE108" s="11">
        <f t="shared" si="34"/>
        <v>0.17200343523835138</v>
      </c>
      <c r="AF108" s="3">
        <f>20*LOG(AC108/AB108)/0.88587</f>
        <v>0.19416329172265837</v>
      </c>
      <c r="AG108" s="7">
        <v>-0.2</v>
      </c>
      <c r="AH108">
        <f t="shared" si="35"/>
        <v>340</v>
      </c>
      <c r="AI108">
        <f t="shared" si="20"/>
        <v>0</v>
      </c>
      <c r="AK108">
        <f>IF(ISEVEN(B108),$O$2*P108,$O$1*P108)</f>
        <v>0.0940677402929479</v>
      </c>
      <c r="AL108" s="3">
        <f t="shared" si="36"/>
        <v>0.2940677402929479</v>
      </c>
      <c r="AM108">
        <f t="shared" si="21"/>
        <v>-0.012145748987854262</v>
      </c>
      <c r="AN108">
        <f t="shared" si="22"/>
        <v>-0.010568031704095121</v>
      </c>
      <c r="AO108" s="3">
        <f t="shared" si="37"/>
        <v>0.7799999999999994</v>
      </c>
    </row>
    <row r="109" spans="2:41" ht="12.75">
      <c r="B109">
        <v>341</v>
      </c>
      <c r="C109">
        <v>2.741</v>
      </c>
      <c r="D109">
        <v>2.745</v>
      </c>
      <c r="E109">
        <v>1.592</v>
      </c>
      <c r="F109">
        <v>1.582</v>
      </c>
      <c r="G109">
        <v>9.591</v>
      </c>
      <c r="H109">
        <v>6.4</v>
      </c>
      <c r="I109" s="3">
        <f t="shared" si="23"/>
        <v>0.012666264932247165</v>
      </c>
      <c r="J109" s="9">
        <f t="shared" si="24"/>
        <v>-0.05473168479984973</v>
      </c>
      <c r="K109" s="3">
        <f t="shared" si="25"/>
        <v>-3.190999999999999</v>
      </c>
      <c r="L109">
        <v>0.6394</v>
      </c>
      <c r="M109">
        <v>0.2076</v>
      </c>
      <c r="N109" s="3">
        <f t="shared" si="26"/>
        <v>-0.43179999999999996</v>
      </c>
      <c r="O109" s="3">
        <f t="shared" si="27"/>
        <v>-0.038357724559989766</v>
      </c>
      <c r="P109" s="3">
        <f t="shared" si="28"/>
        <v>-0.15703932734487594</v>
      </c>
      <c r="R109" s="3">
        <f t="shared" si="29"/>
        <v>2.7430000000000003</v>
      </c>
      <c r="S109" s="3">
        <f t="shared" si="30"/>
        <v>1.5870000000000002</v>
      </c>
      <c r="T109" t="s">
        <v>125</v>
      </c>
      <c r="U109">
        <v>399.066265</v>
      </c>
      <c r="V109" s="3">
        <f t="shared" si="19"/>
        <v>0</v>
      </c>
      <c r="W109" s="3">
        <f t="shared" si="31"/>
        <v>0.038357724559989766</v>
      </c>
      <c r="X109" s="3">
        <f t="shared" si="32"/>
        <v>0.15703932734487594</v>
      </c>
      <c r="Y109" s="5">
        <f t="shared" si="33"/>
        <v>0.006301197227473225</v>
      </c>
      <c r="AA109" s="4" t="s">
        <v>343</v>
      </c>
      <c r="AB109" s="4">
        <v>3210</v>
      </c>
      <c r="AC109" s="4">
        <v>3190</v>
      </c>
      <c r="AD109" s="4">
        <v>3</v>
      </c>
      <c r="AE109" s="11">
        <f t="shared" si="34"/>
        <v>-0.054286986953819005</v>
      </c>
      <c r="AF109" s="3">
        <f>20*LOG(AC109/AB109)/0.599265</f>
        <v>-0.09058928346193922</v>
      </c>
      <c r="AG109" s="7">
        <v>-0.01</v>
      </c>
      <c r="AH109">
        <f t="shared" si="35"/>
        <v>341</v>
      </c>
      <c r="AI109">
        <f t="shared" si="20"/>
        <v>0</v>
      </c>
      <c r="AK109">
        <f>IF(ISEVEN(B109),$O$2*P109,$O$1*P109)</f>
        <v>-0.2622556766659428</v>
      </c>
      <c r="AL109" s="3">
        <f t="shared" si="36"/>
        <v>-0.2522556766659428</v>
      </c>
      <c r="AM109">
        <f t="shared" si="21"/>
        <v>-0.00816582914572858</v>
      </c>
      <c r="AN109">
        <f t="shared" si="22"/>
        <v>-0.008217446270543553</v>
      </c>
      <c r="AO109" s="3">
        <f t="shared" si="37"/>
        <v>-0.19099999999999895</v>
      </c>
    </row>
    <row r="110" spans="2:41" ht="12.75">
      <c r="B110">
        <v>400</v>
      </c>
      <c r="C110">
        <v>2.807</v>
      </c>
      <c r="D110">
        <v>2.823</v>
      </c>
      <c r="E110">
        <v>1.711</v>
      </c>
      <c r="F110">
        <v>1.72</v>
      </c>
      <c r="G110">
        <v>8.881</v>
      </c>
      <c r="H110">
        <v>11.48</v>
      </c>
      <c r="I110" s="3">
        <f t="shared" si="23"/>
        <v>0.049369310249603574</v>
      </c>
      <c r="J110" s="9">
        <f t="shared" si="24"/>
        <v>0.04556874732897173</v>
      </c>
      <c r="K110" s="3">
        <f t="shared" si="25"/>
        <v>2.599</v>
      </c>
      <c r="L110">
        <v>0.581</v>
      </c>
      <c r="M110">
        <v>0.7741</v>
      </c>
      <c r="N110" s="3">
        <f t="shared" si="26"/>
        <v>0.19310000000000005</v>
      </c>
      <c r="O110" s="3">
        <f t="shared" si="27"/>
        <v>-0.001654679242633357</v>
      </c>
      <c r="P110" s="3">
        <f t="shared" si="28"/>
        <v>-0.05673889521605448</v>
      </c>
      <c r="R110" s="3">
        <f t="shared" si="29"/>
        <v>2.815</v>
      </c>
      <c r="S110" s="3">
        <f t="shared" si="30"/>
        <v>1.7155</v>
      </c>
      <c r="T110" t="s">
        <v>126</v>
      </c>
      <c r="U110">
        <v>360.662575</v>
      </c>
      <c r="V110" s="3">
        <f t="shared" si="19"/>
        <v>0</v>
      </c>
      <c r="W110" s="3">
        <f t="shared" si="31"/>
        <v>0.001654679242633357</v>
      </c>
      <c r="X110" s="3">
        <f t="shared" si="32"/>
        <v>0.05673889521605448</v>
      </c>
      <c r="Y110" s="5">
        <f t="shared" si="33"/>
        <v>0.005246283882250013</v>
      </c>
      <c r="AA110" s="4" t="s">
        <v>344</v>
      </c>
      <c r="AB110" s="4">
        <v>3430</v>
      </c>
      <c r="AC110" s="4">
        <v>3460</v>
      </c>
      <c r="AD110" s="4">
        <v>-2</v>
      </c>
      <c r="AE110" s="11">
        <f t="shared" si="34"/>
        <v>0.07563957500012299</v>
      </c>
      <c r="AF110" s="3">
        <f>20*LOG(AC110/AB110)/0.88587</f>
        <v>0.08538450901387673</v>
      </c>
      <c r="AG110" s="7">
        <v>0.46</v>
      </c>
      <c r="AH110">
        <f t="shared" si="35"/>
        <v>400</v>
      </c>
      <c r="AI110">
        <f t="shared" si="20"/>
        <v>0</v>
      </c>
      <c r="AK110">
        <f>IF(ISEVEN(B110),$O$2*P110,$O$1*P110)</f>
        <v>-0.06411495159414156</v>
      </c>
      <c r="AL110" s="3">
        <f t="shared" si="36"/>
        <v>-0.5241149515941416</v>
      </c>
      <c r="AM110">
        <f t="shared" si="21"/>
        <v>-0.002337814143775572</v>
      </c>
      <c r="AN110">
        <f t="shared" si="22"/>
        <v>-0.005813953488372098</v>
      </c>
      <c r="AO110" s="3">
        <f t="shared" si="37"/>
        <v>0.5990000000000002</v>
      </c>
    </row>
    <row r="111" spans="2:41" ht="12.75">
      <c r="B111">
        <v>401</v>
      </c>
      <c r="C111">
        <v>2.813</v>
      </c>
      <c r="D111">
        <v>2.828</v>
      </c>
      <c r="E111">
        <v>1.85</v>
      </c>
      <c r="F111">
        <v>1.935</v>
      </c>
      <c r="G111">
        <v>8.205</v>
      </c>
      <c r="H111">
        <v>12.75</v>
      </c>
      <c r="I111" s="3">
        <f t="shared" si="23"/>
        <v>0.04619345919321657</v>
      </c>
      <c r="J111" s="9">
        <f t="shared" si="24"/>
        <v>0.39018481903832786</v>
      </c>
      <c r="K111" s="3">
        <f t="shared" si="25"/>
        <v>4.545</v>
      </c>
      <c r="L111">
        <v>0.6136</v>
      </c>
      <c r="M111">
        <v>1.209</v>
      </c>
      <c r="N111" s="3">
        <f t="shared" si="26"/>
        <v>0.5954</v>
      </c>
      <c r="O111" s="3">
        <f t="shared" si="27"/>
        <v>-0.004830530299020364</v>
      </c>
      <c r="P111" s="3">
        <f t="shared" si="28"/>
        <v>0.28787717649330163</v>
      </c>
      <c r="R111" s="3">
        <f t="shared" si="29"/>
        <v>2.8205</v>
      </c>
      <c r="S111" s="3">
        <f t="shared" si="30"/>
        <v>1.8925</v>
      </c>
      <c r="T111" t="s">
        <v>127</v>
      </c>
      <c r="U111">
        <v>305.23532</v>
      </c>
      <c r="V111" s="3">
        <f t="shared" si="19"/>
        <v>0</v>
      </c>
      <c r="W111" s="3">
        <f t="shared" si="31"/>
        <v>0.004830530299020364</v>
      </c>
      <c r="X111" s="3">
        <f t="shared" si="32"/>
        <v>0.28787717649330163</v>
      </c>
      <c r="Y111" s="5">
        <f t="shared" si="33"/>
        <v>0.04491413474240421</v>
      </c>
      <c r="AA111" s="4" t="s">
        <v>345</v>
      </c>
      <c r="AB111" s="4">
        <v>3720</v>
      </c>
      <c r="AC111" s="4">
        <v>3890</v>
      </c>
      <c r="AD111" s="4">
        <v>-4</v>
      </c>
      <c r="AE111" s="11">
        <f t="shared" si="34"/>
        <v>0.3881332288762043</v>
      </c>
      <c r="AF111" s="3">
        <f>20*LOG(AC111/AB111)/0.599265</f>
        <v>0.6476821253972854</v>
      </c>
      <c r="AG111" s="7">
        <v>0.11</v>
      </c>
      <c r="AH111">
        <f t="shared" si="35"/>
        <v>401</v>
      </c>
      <c r="AI111">
        <f t="shared" si="20"/>
        <v>0</v>
      </c>
      <c r="AK111">
        <f>IF(ISEVEN(B111),$O$2*P111,$O$1*P111)</f>
        <v>0.4807548847438137</v>
      </c>
      <c r="AL111" s="3">
        <f t="shared" si="36"/>
        <v>0.37075488474381374</v>
      </c>
      <c r="AM111">
        <f t="shared" si="21"/>
        <v>-0.00540540540540541</v>
      </c>
      <c r="AN111">
        <f t="shared" si="22"/>
        <v>-0.005167958656330754</v>
      </c>
      <c r="AO111" s="3">
        <f t="shared" si="37"/>
        <v>0.5449999999999999</v>
      </c>
    </row>
    <row r="112" spans="2:41" ht="12.75">
      <c r="B112">
        <v>402</v>
      </c>
      <c r="C112">
        <v>2.847</v>
      </c>
      <c r="D112">
        <v>2.847</v>
      </c>
      <c r="E112">
        <v>2.023</v>
      </c>
      <c r="F112">
        <v>2.014</v>
      </c>
      <c r="G112">
        <v>4.754</v>
      </c>
      <c r="H112">
        <v>6.211</v>
      </c>
      <c r="I112" s="3">
        <f t="shared" si="23"/>
        <v>0</v>
      </c>
      <c r="J112" s="9">
        <f t="shared" si="24"/>
        <v>-0.038728331064111</v>
      </c>
      <c r="K112" s="3">
        <f t="shared" si="25"/>
        <v>1.4570000000000007</v>
      </c>
      <c r="L112">
        <v>0.3013</v>
      </c>
      <c r="M112">
        <v>0.2515</v>
      </c>
      <c r="N112" s="3">
        <f t="shared" si="26"/>
        <v>-0.04980000000000001</v>
      </c>
      <c r="O112" s="3">
        <f t="shared" si="27"/>
        <v>-0.05102398949223693</v>
      </c>
      <c r="P112" s="3">
        <f t="shared" si="28"/>
        <v>-0.14103597360913722</v>
      </c>
      <c r="R112" s="3">
        <f t="shared" si="29"/>
        <v>2.847</v>
      </c>
      <c r="S112" s="3">
        <f t="shared" si="30"/>
        <v>2.0185</v>
      </c>
      <c r="T112" t="s">
        <v>128</v>
      </c>
      <c r="U112">
        <v>251.52998</v>
      </c>
      <c r="V112" s="3">
        <f t="shared" si="19"/>
        <v>0</v>
      </c>
      <c r="W112" s="3">
        <f t="shared" si="31"/>
        <v>0.05102398949223693</v>
      </c>
      <c r="X112" s="3">
        <f t="shared" si="32"/>
        <v>0.14103597360913722</v>
      </c>
      <c r="Y112" s="5">
        <f t="shared" si="33"/>
        <v>0.004458756502353401</v>
      </c>
      <c r="AA112" s="4" t="s">
        <v>346</v>
      </c>
      <c r="AB112" s="4">
        <v>4140</v>
      </c>
      <c r="AC112" s="4">
        <v>4060</v>
      </c>
      <c r="AD112" s="4">
        <v>-1</v>
      </c>
      <c r="AE112" s="11">
        <f t="shared" si="34"/>
        <v>-0.1694861508740965</v>
      </c>
      <c r="AF112" s="3">
        <f>20*LOG(AC112/AB112)/0.88587</f>
        <v>-0.19132169604354643</v>
      </c>
      <c r="AG112" s="7">
        <v>-0.37</v>
      </c>
      <c r="AH112">
        <f t="shared" si="35"/>
        <v>402</v>
      </c>
      <c r="AI112">
        <f t="shared" si="20"/>
        <v>0</v>
      </c>
      <c r="AK112">
        <f>IF(ISEVEN(B112),$O$2*P112,$O$1*P112)</f>
        <v>-0.15937065017832505</v>
      </c>
      <c r="AL112" s="3">
        <f t="shared" si="36"/>
        <v>0.21062934982167494</v>
      </c>
      <c r="AM112">
        <f t="shared" si="21"/>
        <v>-0.02323282254078087</v>
      </c>
      <c r="AN112">
        <f t="shared" si="22"/>
        <v>-0.007944389275074707</v>
      </c>
      <c r="AO112" s="3">
        <f t="shared" si="37"/>
        <v>0.45700000000000074</v>
      </c>
    </row>
    <row r="113" spans="2:41" ht="12.75">
      <c r="B113">
        <v>403</v>
      </c>
      <c r="C113">
        <v>2.981</v>
      </c>
      <c r="D113">
        <v>3</v>
      </c>
      <c r="E113">
        <v>2.299</v>
      </c>
      <c r="F113">
        <v>2.294</v>
      </c>
      <c r="G113">
        <v>4.33</v>
      </c>
      <c r="H113">
        <v>3.502</v>
      </c>
      <c r="I113" s="3">
        <f t="shared" si="23"/>
        <v>0.05518557374063381</v>
      </c>
      <c r="J113" s="9">
        <f t="shared" si="24"/>
        <v>-0.018911154080603263</v>
      </c>
      <c r="K113" s="3">
        <f t="shared" si="25"/>
        <v>-0.8280000000000003</v>
      </c>
      <c r="L113">
        <v>1.362</v>
      </c>
      <c r="M113">
        <v>0.9316</v>
      </c>
      <c r="N113" s="3">
        <f t="shared" si="26"/>
        <v>-0.4304000000000001</v>
      </c>
      <c r="O113" s="3">
        <f t="shared" si="27"/>
        <v>0.004161584248396882</v>
      </c>
      <c r="P113" s="3">
        <f t="shared" si="28"/>
        <v>-0.12121879662562947</v>
      </c>
      <c r="R113" s="3">
        <f t="shared" si="29"/>
        <v>2.9905</v>
      </c>
      <c r="S113" s="3">
        <f t="shared" si="30"/>
        <v>2.2965</v>
      </c>
      <c r="T113" t="s">
        <v>129</v>
      </c>
      <c r="U113">
        <v>192.10665500000002</v>
      </c>
      <c r="V113" s="3">
        <f t="shared" si="19"/>
        <v>0</v>
      </c>
      <c r="W113" s="3">
        <f t="shared" si="31"/>
        <v>0.004161584248396882</v>
      </c>
      <c r="X113" s="3">
        <f t="shared" si="32"/>
        <v>0.12121879662562947</v>
      </c>
      <c r="Y113" s="5">
        <f t="shared" si="33"/>
        <v>0.0021772262138035677</v>
      </c>
      <c r="AA113" s="4" t="s">
        <v>347</v>
      </c>
      <c r="AB113" s="4">
        <v>4660</v>
      </c>
      <c r="AC113" s="4">
        <v>4640</v>
      </c>
      <c r="AD113" s="4">
        <v>0</v>
      </c>
      <c r="AE113" s="11">
        <f t="shared" si="34"/>
        <v>-0.03735872270238577</v>
      </c>
      <c r="AF113" s="3">
        <f>20*LOG(AC113/AB113)/0.599265</f>
        <v>-0.062340905446481555</v>
      </c>
      <c r="AG113" s="7">
        <v>0.23</v>
      </c>
      <c r="AH113">
        <f t="shared" si="35"/>
        <v>403</v>
      </c>
      <c r="AI113">
        <f t="shared" si="20"/>
        <v>0</v>
      </c>
      <c r="AK113">
        <f>IF(ISEVEN(B113),$O$2*P113,$O$1*P113)</f>
        <v>-0.2024353903648012</v>
      </c>
      <c r="AL113" s="3">
        <f t="shared" si="36"/>
        <v>-0.4324353903648012</v>
      </c>
      <c r="AM113">
        <f t="shared" si="21"/>
        <v>-0.013484123531970482</v>
      </c>
      <c r="AN113">
        <f t="shared" si="22"/>
        <v>-0.011333914559720925</v>
      </c>
      <c r="AO113" s="3">
        <f t="shared" si="37"/>
        <v>-0.8280000000000003</v>
      </c>
    </row>
    <row r="114" spans="2:41" ht="12.75">
      <c r="B114">
        <v>404</v>
      </c>
      <c r="C114">
        <v>2.947</v>
      </c>
      <c r="D114">
        <v>2.964</v>
      </c>
      <c r="E114">
        <v>2.472</v>
      </c>
      <c r="F114">
        <v>2.497</v>
      </c>
      <c r="G114">
        <v>4.522</v>
      </c>
      <c r="H114">
        <v>4.013</v>
      </c>
      <c r="I114" s="3">
        <f t="shared" si="23"/>
        <v>0.04996126914730802</v>
      </c>
      <c r="J114" s="9">
        <f t="shared" si="24"/>
        <v>0.08740151869139046</v>
      </c>
      <c r="K114" s="3">
        <f t="shared" si="25"/>
        <v>-0.5090000000000003</v>
      </c>
      <c r="L114">
        <v>0.9689</v>
      </c>
      <c r="M114">
        <v>0.8067</v>
      </c>
      <c r="N114" s="3">
        <f t="shared" si="26"/>
        <v>-0.1622</v>
      </c>
      <c r="O114" s="3">
        <f t="shared" si="27"/>
        <v>-0.001062720344928908</v>
      </c>
      <c r="P114" s="3">
        <f t="shared" si="28"/>
        <v>-0.014906123853635753</v>
      </c>
      <c r="R114" s="3">
        <f t="shared" si="29"/>
        <v>2.9555</v>
      </c>
      <c r="S114" s="3">
        <f t="shared" si="30"/>
        <v>2.4844999999999997</v>
      </c>
      <c r="T114" t="s">
        <v>130</v>
      </c>
      <c r="U114">
        <v>143.13754</v>
      </c>
      <c r="V114" s="3">
        <f t="shared" si="19"/>
        <v>0</v>
      </c>
      <c r="W114" s="3">
        <f t="shared" si="31"/>
        <v>0.001062720344928908</v>
      </c>
      <c r="X114" s="3">
        <f t="shared" si="32"/>
        <v>0.014906123853635753</v>
      </c>
      <c r="Y114" s="5">
        <f t="shared" si="33"/>
        <v>0.010062386798148486</v>
      </c>
      <c r="AA114" s="4" t="s">
        <v>348</v>
      </c>
      <c r="AB114" s="4">
        <v>5020</v>
      </c>
      <c r="AC114" s="4">
        <v>5040</v>
      </c>
      <c r="AD114" s="4">
        <v>0</v>
      </c>
      <c r="AE114" s="11">
        <f t="shared" si="34"/>
        <v>0.034536386010119095</v>
      </c>
      <c r="AF114" s="3">
        <f>20*LOG(AC114/AB114)/0.88587</f>
        <v>0.038985839920213004</v>
      </c>
      <c r="AG114" s="7">
        <v>-0.12</v>
      </c>
      <c r="AH114">
        <f t="shared" si="35"/>
        <v>404</v>
      </c>
      <c r="AI114">
        <f t="shared" si="20"/>
        <v>0</v>
      </c>
      <c r="AK114">
        <f>IF(ISEVEN(B114),$O$2*P114,$O$1*P114)</f>
        <v>-0.016843919954608398</v>
      </c>
      <c r="AL114" s="3">
        <f t="shared" si="36"/>
        <v>0.10315608004539159</v>
      </c>
      <c r="AM114">
        <f t="shared" si="21"/>
        <v>-0.015372168284789748</v>
      </c>
      <c r="AN114">
        <f t="shared" si="22"/>
        <v>-0.009211053263916753</v>
      </c>
      <c r="AO114" s="3">
        <f t="shared" si="37"/>
        <v>-0.5090000000000003</v>
      </c>
    </row>
    <row r="115" spans="2:41" ht="12.75">
      <c r="B115">
        <v>405</v>
      </c>
      <c r="C115">
        <v>2.937</v>
      </c>
      <c r="D115">
        <v>2.961</v>
      </c>
      <c r="E115">
        <v>2.271</v>
      </c>
      <c r="F115">
        <v>2.312</v>
      </c>
      <c r="G115">
        <v>4.796</v>
      </c>
      <c r="H115">
        <v>6.211</v>
      </c>
      <c r="I115" s="3">
        <f t="shared" si="23"/>
        <v>0.07068921732997849</v>
      </c>
      <c r="J115" s="9">
        <f t="shared" si="24"/>
        <v>0.15541391057512435</v>
      </c>
      <c r="K115" s="3">
        <f t="shared" si="25"/>
        <v>1.415</v>
      </c>
      <c r="L115">
        <v>0.6537</v>
      </c>
      <c r="M115">
        <v>0.6257</v>
      </c>
      <c r="N115" s="3">
        <f t="shared" si="26"/>
        <v>-0.027999999999999914</v>
      </c>
      <c r="O115" s="3">
        <f t="shared" si="27"/>
        <v>0.019665227837741557</v>
      </c>
      <c r="P115" s="3">
        <f t="shared" si="28"/>
        <v>0.053106268030098144</v>
      </c>
      <c r="R115" s="3">
        <f t="shared" si="29"/>
        <v>2.949</v>
      </c>
      <c r="S115" s="3">
        <f t="shared" si="30"/>
        <v>2.2915</v>
      </c>
      <c r="T115" t="s">
        <v>131</v>
      </c>
      <c r="U115">
        <v>182.204685</v>
      </c>
      <c r="V115" s="3">
        <f t="shared" si="19"/>
        <v>0</v>
      </c>
      <c r="W115" s="3">
        <f t="shared" si="31"/>
        <v>0.019665227837741557</v>
      </c>
      <c r="X115" s="3">
        <f t="shared" si="32"/>
        <v>0.053106268030098144</v>
      </c>
      <c r="Y115" s="5">
        <f t="shared" si="33"/>
        <v>0.017892210342570335</v>
      </c>
      <c r="AA115" s="4" t="s">
        <v>349</v>
      </c>
      <c r="AB115" s="4">
        <v>4060</v>
      </c>
      <c r="AC115" s="4">
        <v>4680</v>
      </c>
      <c r="AD115" s="4">
        <v>-1</v>
      </c>
      <c r="AE115" s="11">
        <f t="shared" si="34"/>
        <v>1.234396389938598</v>
      </c>
      <c r="AF115" s="3">
        <f>20*LOG(AC115/AB115)/0.599265</f>
        <v>2.059850633590478</v>
      </c>
      <c r="AG115" s="7">
        <v>0.23</v>
      </c>
      <c r="AH115">
        <f t="shared" si="35"/>
        <v>405</v>
      </c>
      <c r="AI115">
        <f t="shared" si="20"/>
        <v>0</v>
      </c>
      <c r="AK115">
        <f>IF(ISEVEN(B115),$O$2*P115,$O$1*P115)</f>
        <v>0.0886874676102639</v>
      </c>
      <c r="AL115" s="3">
        <f t="shared" si="36"/>
        <v>-0.14131253238973612</v>
      </c>
      <c r="AM115">
        <f t="shared" si="21"/>
        <v>0.10612065169528827</v>
      </c>
      <c r="AN115">
        <f t="shared" si="22"/>
        <v>-0.012110726643598628</v>
      </c>
      <c r="AO115" s="3">
        <f t="shared" si="37"/>
        <v>0.41500000000000004</v>
      </c>
    </row>
    <row r="116" spans="2:41" ht="12.75">
      <c r="B116">
        <v>406</v>
      </c>
      <c r="C116">
        <v>2.896</v>
      </c>
      <c r="D116">
        <v>2.916</v>
      </c>
      <c r="E116">
        <v>2.116</v>
      </c>
      <c r="F116">
        <v>2.135</v>
      </c>
      <c r="G116">
        <v>4.511</v>
      </c>
      <c r="H116">
        <v>5.159</v>
      </c>
      <c r="I116" s="3">
        <f t="shared" si="23"/>
        <v>0.059779242416554065</v>
      </c>
      <c r="J116" s="9">
        <f t="shared" si="24"/>
        <v>0.07764431995788877</v>
      </c>
      <c r="K116" s="3">
        <f t="shared" si="25"/>
        <v>0.6479999999999997</v>
      </c>
      <c r="L116">
        <v>0.6325</v>
      </c>
      <c r="M116">
        <v>0.5541</v>
      </c>
      <c r="N116" s="3">
        <f t="shared" si="26"/>
        <v>-0.07839999999999991</v>
      </c>
      <c r="O116" s="3">
        <f t="shared" si="27"/>
        <v>0.008755252924317135</v>
      </c>
      <c r="P116" s="3">
        <f t="shared" si="28"/>
        <v>-0.024663322587137437</v>
      </c>
      <c r="R116" s="3">
        <f t="shared" si="29"/>
        <v>2.9059999999999997</v>
      </c>
      <c r="S116" s="3">
        <f t="shared" si="30"/>
        <v>2.1254999999999997</v>
      </c>
      <c r="T116" t="s">
        <v>132</v>
      </c>
      <c r="U116">
        <v>224.58527</v>
      </c>
      <c r="V116" s="3">
        <f t="shared" si="19"/>
        <v>0</v>
      </c>
      <c r="W116" s="3">
        <f t="shared" si="31"/>
        <v>0.008755252924317135</v>
      </c>
      <c r="X116" s="3">
        <f t="shared" si="32"/>
        <v>0.024663322587137437</v>
      </c>
      <c r="Y116" s="5">
        <f t="shared" si="33"/>
        <v>0.008939073159256497</v>
      </c>
      <c r="AA116" s="4" t="s">
        <v>350</v>
      </c>
      <c r="AB116" s="4">
        <v>4300</v>
      </c>
      <c r="AC116" s="4">
        <v>4300</v>
      </c>
      <c r="AD116" s="4">
        <v>0</v>
      </c>
      <c r="AE116" s="11">
        <f t="shared" si="34"/>
        <v>0</v>
      </c>
      <c r="AF116" s="3">
        <f>20*LOG(AC116/AB116)/0.88587</f>
        <v>0</v>
      </c>
      <c r="AG116" s="7">
        <v>0.13</v>
      </c>
      <c r="AH116">
        <f t="shared" si="35"/>
        <v>406</v>
      </c>
      <c r="AI116">
        <f t="shared" si="20"/>
        <v>0</v>
      </c>
      <c r="AK116">
        <f>IF(ISEVEN(B116),$O$2*P116,$O$1*P116)</f>
        <v>-0.0278695545234653</v>
      </c>
      <c r="AL116" s="3">
        <f t="shared" si="36"/>
        <v>-0.1578695545234653</v>
      </c>
      <c r="AM116">
        <f t="shared" si="21"/>
        <v>-0.016068052930056618</v>
      </c>
      <c r="AN116">
        <f t="shared" si="22"/>
        <v>-0.007025761124121839</v>
      </c>
      <c r="AO116" s="3">
        <f t="shared" si="37"/>
        <v>0.6479999999999997</v>
      </c>
    </row>
    <row r="117" spans="2:41" ht="12.75">
      <c r="B117">
        <v>407</v>
      </c>
      <c r="C117">
        <v>2.833</v>
      </c>
      <c r="D117">
        <v>2.859</v>
      </c>
      <c r="E117">
        <v>1.951</v>
      </c>
      <c r="F117">
        <v>1.972</v>
      </c>
      <c r="G117">
        <v>4.863</v>
      </c>
      <c r="H117">
        <v>6.108</v>
      </c>
      <c r="I117" s="3">
        <f t="shared" si="23"/>
        <v>0.07935161675103303</v>
      </c>
      <c r="J117" s="9">
        <f t="shared" si="24"/>
        <v>0.09299282421348552</v>
      </c>
      <c r="K117" s="3">
        <f t="shared" si="25"/>
        <v>1.2449999999999992</v>
      </c>
      <c r="L117">
        <v>0.336</v>
      </c>
      <c r="M117">
        <v>0.3089</v>
      </c>
      <c r="N117" s="3">
        <f t="shared" si="26"/>
        <v>-0.027100000000000013</v>
      </c>
      <c r="O117" s="3">
        <f t="shared" si="27"/>
        <v>0.028327627258796097</v>
      </c>
      <c r="P117" s="3">
        <f t="shared" si="28"/>
        <v>-0.009314818331540686</v>
      </c>
      <c r="R117" s="3">
        <f t="shared" si="29"/>
        <v>2.846</v>
      </c>
      <c r="S117" s="3">
        <f t="shared" si="30"/>
        <v>1.9615</v>
      </c>
      <c r="T117" t="s">
        <v>133</v>
      </c>
      <c r="U117">
        <v>266.89299000000005</v>
      </c>
      <c r="V117" s="3">
        <f t="shared" si="19"/>
        <v>0</v>
      </c>
      <c r="W117" s="3">
        <f t="shared" si="31"/>
        <v>0.028327627258796097</v>
      </c>
      <c r="X117" s="3">
        <f t="shared" si="32"/>
        <v>0.009314818331540686</v>
      </c>
      <c r="Y117" s="5">
        <f t="shared" si="33"/>
        <v>0.010706092276319096</v>
      </c>
      <c r="AA117" s="4" t="s">
        <v>351</v>
      </c>
      <c r="AB117" s="4">
        <v>3960</v>
      </c>
      <c r="AC117" s="4">
        <v>4000</v>
      </c>
      <c r="AD117" s="4">
        <v>-1</v>
      </c>
      <c r="AE117" s="11">
        <f t="shared" si="34"/>
        <v>0.08729610804900226</v>
      </c>
      <c r="AF117" s="3">
        <f>20*LOG(AC117/AB117)/0.599265</f>
        <v>0.14567196156792445</v>
      </c>
      <c r="AG117" s="7">
        <v>1.936</v>
      </c>
      <c r="AH117">
        <f t="shared" si="35"/>
        <v>407</v>
      </c>
      <c r="AI117">
        <f t="shared" si="20"/>
        <v>0</v>
      </c>
      <c r="AK117">
        <f>IF(ISEVEN(B117),$O$2*P117,$O$1*P117)</f>
        <v>-0.015555746613672945</v>
      </c>
      <c r="AL117" s="3">
        <f t="shared" si="36"/>
        <v>-1.9515557466136728</v>
      </c>
      <c r="AM117">
        <f t="shared" si="21"/>
        <v>-0.014864172219374635</v>
      </c>
      <c r="AN117">
        <f t="shared" si="22"/>
        <v>-0.014198782961460458</v>
      </c>
      <c r="AO117" s="3">
        <f t="shared" si="37"/>
        <v>0.24499999999999922</v>
      </c>
    </row>
    <row r="118" spans="2:41" ht="12.75">
      <c r="B118">
        <v>408</v>
      </c>
      <c r="C118">
        <v>2.798</v>
      </c>
      <c r="D118">
        <v>2.836</v>
      </c>
      <c r="E118">
        <v>1.807</v>
      </c>
      <c r="F118">
        <v>1.835</v>
      </c>
      <c r="G118">
        <v>4.837</v>
      </c>
      <c r="H118">
        <v>6.251</v>
      </c>
      <c r="I118" s="3">
        <f t="shared" si="23"/>
        <v>0.1171703271044016</v>
      </c>
      <c r="J118" s="9">
        <f t="shared" si="24"/>
        <v>0.13355832054352607</v>
      </c>
      <c r="K118" s="3">
        <f t="shared" si="25"/>
        <v>1.4140000000000006</v>
      </c>
      <c r="L118">
        <v>0.7603</v>
      </c>
      <c r="M118">
        <v>0.656</v>
      </c>
      <c r="N118" s="3">
        <f t="shared" si="26"/>
        <v>-0.10429999999999995</v>
      </c>
      <c r="O118" s="3">
        <f t="shared" si="27"/>
        <v>0.06614633761216468</v>
      </c>
      <c r="P118" s="3">
        <f t="shared" si="28"/>
        <v>0.03125067799849986</v>
      </c>
      <c r="R118" s="3">
        <f t="shared" si="29"/>
        <v>2.817</v>
      </c>
      <c r="S118" s="3">
        <f t="shared" si="30"/>
        <v>1.821</v>
      </c>
      <c r="T118" t="s">
        <v>134</v>
      </c>
      <c r="U118">
        <v>310.46626</v>
      </c>
      <c r="V118" s="3">
        <f t="shared" si="19"/>
        <v>0</v>
      </c>
      <c r="W118" s="3">
        <f t="shared" si="31"/>
        <v>0.06614633761216468</v>
      </c>
      <c r="X118" s="3">
        <f t="shared" si="32"/>
        <v>0.03125067799849986</v>
      </c>
      <c r="Y118" s="5">
        <f t="shared" si="33"/>
        <v>0.01537616694124109</v>
      </c>
      <c r="AA118" s="4" t="s">
        <v>352</v>
      </c>
      <c r="AB118" s="4">
        <v>3700</v>
      </c>
      <c r="AC118" s="4">
        <v>3720</v>
      </c>
      <c r="AD118" s="4">
        <v>-1</v>
      </c>
      <c r="AE118" s="11">
        <f t="shared" si="34"/>
        <v>0.046824316298049735</v>
      </c>
      <c r="AF118" s="3">
        <f>20*LOG(AC118/AB118)/0.88587</f>
        <v>0.052856870983383264</v>
      </c>
      <c r="AG118" s="7">
        <v>-0.04</v>
      </c>
      <c r="AH118">
        <f t="shared" si="35"/>
        <v>408</v>
      </c>
      <c r="AI118">
        <f t="shared" si="20"/>
        <v>0</v>
      </c>
      <c r="AK118">
        <f>IF(ISEVEN(B118),$O$2*P118,$O$1*P118)</f>
        <v>0.035313266138304836</v>
      </c>
      <c r="AL118" s="3">
        <f t="shared" si="36"/>
        <v>0.07531326613830483</v>
      </c>
      <c r="AM118">
        <f t="shared" si="21"/>
        <v>-0.023796347537354816</v>
      </c>
      <c r="AN118">
        <f t="shared" si="22"/>
        <v>-0.01362397820163495</v>
      </c>
      <c r="AO118" s="3">
        <f t="shared" si="37"/>
        <v>0.4140000000000006</v>
      </c>
    </row>
    <row r="119" spans="2:41" ht="12.75">
      <c r="B119">
        <v>409</v>
      </c>
      <c r="C119">
        <v>2.783</v>
      </c>
      <c r="D119">
        <v>2.805</v>
      </c>
      <c r="E119">
        <v>1.517</v>
      </c>
      <c r="F119">
        <v>1.639</v>
      </c>
      <c r="G119">
        <v>4.668</v>
      </c>
      <c r="H119">
        <v>12.9</v>
      </c>
      <c r="I119" s="3">
        <f t="shared" si="23"/>
        <v>0.06839318516274653</v>
      </c>
      <c r="J119" s="9">
        <f t="shared" si="24"/>
        <v>0.6718674556753719</v>
      </c>
      <c r="K119" s="3">
        <f t="shared" si="25"/>
        <v>8.232</v>
      </c>
      <c r="L119">
        <v>0.4489</v>
      </c>
      <c r="M119">
        <v>0.8331</v>
      </c>
      <c r="N119" s="3">
        <f t="shared" si="26"/>
        <v>0.38419999999999993</v>
      </c>
      <c r="O119" s="3">
        <f t="shared" si="27"/>
        <v>0.017369195670509603</v>
      </c>
      <c r="P119" s="3">
        <f t="shared" si="28"/>
        <v>0.5695598131303456</v>
      </c>
      <c r="R119" s="3">
        <f t="shared" si="29"/>
        <v>2.794</v>
      </c>
      <c r="S119" s="3">
        <f t="shared" si="30"/>
        <v>1.5779999999999998</v>
      </c>
      <c r="T119" t="s">
        <v>135</v>
      </c>
      <c r="U119">
        <v>369.751525</v>
      </c>
      <c r="V119" s="3">
        <f t="shared" si="19"/>
        <v>0</v>
      </c>
      <c r="W119" s="3">
        <f t="shared" si="31"/>
        <v>0.017369195670509603</v>
      </c>
      <c r="X119" s="3">
        <f t="shared" si="32"/>
        <v>0.5695598131303456</v>
      </c>
      <c r="Y119" s="5">
        <f t="shared" si="33"/>
        <v>0.07731305449936636</v>
      </c>
      <c r="AA119" s="4" t="s">
        <v>353</v>
      </c>
      <c r="AB119" s="4">
        <v>3100</v>
      </c>
      <c r="AC119" s="4">
        <v>3300</v>
      </c>
      <c r="AD119" s="4">
        <v>-8</v>
      </c>
      <c r="AE119" s="11">
        <f t="shared" si="34"/>
        <v>0.5430449208722955</v>
      </c>
      <c r="AF119" s="3">
        <f>20*LOG(AC119/AB119)/0.599265</f>
        <v>0.9061849446777226</v>
      </c>
      <c r="AG119" s="7">
        <v>0.6</v>
      </c>
      <c r="AH119">
        <f t="shared" si="35"/>
        <v>409</v>
      </c>
      <c r="AI119">
        <f t="shared" si="20"/>
        <v>0</v>
      </c>
      <c r="AK119">
        <f>IF(ISEVEN(B119),$O$2*P119,$O$1*P119)</f>
        <v>0.9511648879276772</v>
      </c>
      <c r="AL119" s="3">
        <f t="shared" si="36"/>
        <v>0.3511648879276772</v>
      </c>
      <c r="AM119">
        <f t="shared" si="21"/>
        <v>-0.021753460777851116</v>
      </c>
      <c r="AN119">
        <f t="shared" si="22"/>
        <v>-0.006711409395973228</v>
      </c>
      <c r="AO119" s="3">
        <f t="shared" si="37"/>
        <v>0.23199999999999932</v>
      </c>
    </row>
    <row r="120" spans="2:41" ht="12.75">
      <c r="B120">
        <v>410</v>
      </c>
      <c r="C120">
        <v>2.616</v>
      </c>
      <c r="D120">
        <v>2.715</v>
      </c>
      <c r="E120">
        <v>1.319</v>
      </c>
      <c r="F120">
        <v>1.532</v>
      </c>
      <c r="G120">
        <v>3.905</v>
      </c>
      <c r="H120">
        <v>2.883</v>
      </c>
      <c r="I120" s="3">
        <f t="shared" si="23"/>
        <v>0.3226418854527216</v>
      </c>
      <c r="J120" s="9">
        <f t="shared" si="24"/>
        <v>1.3002793950043976</v>
      </c>
      <c r="K120" s="3">
        <f t="shared" si="25"/>
        <v>-1.0219999999999998</v>
      </c>
      <c r="L120">
        <v>0.171</v>
      </c>
      <c r="M120">
        <v>2.554</v>
      </c>
      <c r="N120" s="3">
        <f t="shared" si="26"/>
        <v>2.383</v>
      </c>
      <c r="O120" s="3">
        <f t="shared" si="27"/>
        <v>0.2716178959604847</v>
      </c>
      <c r="P120" s="3">
        <f t="shared" si="28"/>
        <v>1.1979717524593714</v>
      </c>
      <c r="R120" s="3">
        <f t="shared" si="29"/>
        <v>2.6654999999999998</v>
      </c>
      <c r="S120" s="3">
        <f t="shared" si="30"/>
        <v>1.4255</v>
      </c>
      <c r="T120" t="s">
        <v>136</v>
      </c>
      <c r="U120">
        <v>421.738785</v>
      </c>
      <c r="V120" s="3">
        <f t="shared" si="19"/>
        <v>0</v>
      </c>
      <c r="W120" s="3">
        <f t="shared" si="31"/>
        <v>0.2716178959604847</v>
      </c>
      <c r="X120" s="3">
        <f t="shared" si="32"/>
        <v>1.1979717524593714</v>
      </c>
      <c r="Y120" s="5">
        <f t="shared" si="33"/>
        <v>0.14942125569975453</v>
      </c>
      <c r="AA120" s="4" t="s">
        <v>354</v>
      </c>
      <c r="AB120" s="4">
        <v>2700</v>
      </c>
      <c r="AC120" s="4">
        <v>3120</v>
      </c>
      <c r="AD120" s="4">
        <v>0</v>
      </c>
      <c r="AE120" s="11">
        <f t="shared" si="34"/>
        <v>1.2558165971891089</v>
      </c>
      <c r="AF120" s="3">
        <f>20*LOG(AC120/AB120)/0.88587</f>
        <v>1.4176082237677186</v>
      </c>
      <c r="AG120" s="7">
        <v>1.64</v>
      </c>
      <c r="AH120">
        <f t="shared" si="35"/>
        <v>410</v>
      </c>
      <c r="AI120">
        <f t="shared" si="20"/>
        <v>0</v>
      </c>
      <c r="AK120">
        <f>IF(ISEVEN(B120),$O$2*P120,$O$1*P120)</f>
        <v>1.3537080802790895</v>
      </c>
      <c r="AL120" s="3">
        <f t="shared" si="36"/>
        <v>-0.2862919197209104</v>
      </c>
      <c r="AM120">
        <f t="shared" si="21"/>
        <v>-0.023502653525398133</v>
      </c>
      <c r="AN120">
        <f t="shared" si="22"/>
        <v>-0.018276762402088788</v>
      </c>
      <c r="AO120" s="3">
        <f t="shared" si="37"/>
        <v>-1.0219999999999998</v>
      </c>
    </row>
    <row r="121" spans="2:41" ht="12.75">
      <c r="B121">
        <v>411</v>
      </c>
      <c r="C121">
        <v>2.635</v>
      </c>
      <c r="D121">
        <v>2.694</v>
      </c>
      <c r="E121">
        <v>1.138</v>
      </c>
      <c r="F121">
        <v>1.409</v>
      </c>
      <c r="G121">
        <v>4.572</v>
      </c>
      <c r="H121">
        <v>-9.11</v>
      </c>
      <c r="I121" s="3">
        <f t="shared" si="23"/>
        <v>0.19233943676802842</v>
      </c>
      <c r="J121" s="9">
        <f t="shared" si="24"/>
        <v>1.8553746210060829</v>
      </c>
      <c r="K121" s="3">
        <f t="shared" si="25"/>
        <v>-13.681999999999999</v>
      </c>
      <c r="L121">
        <v>0.8703</v>
      </c>
      <c r="M121">
        <v>1.966</v>
      </c>
      <c r="N121" s="3">
        <f t="shared" si="26"/>
        <v>1.0957</v>
      </c>
      <c r="O121" s="3">
        <f t="shared" si="27"/>
        <v>0.14131544727579148</v>
      </c>
      <c r="P121" s="3">
        <f t="shared" si="28"/>
        <v>1.7530669784610566</v>
      </c>
      <c r="R121" s="3">
        <f t="shared" si="29"/>
        <v>2.6645</v>
      </c>
      <c r="S121" s="3">
        <f t="shared" si="30"/>
        <v>1.2734999999999999</v>
      </c>
      <c r="T121" t="s">
        <v>137</v>
      </c>
      <c r="U121">
        <v>466.68882</v>
      </c>
      <c r="V121" s="3">
        <f t="shared" si="19"/>
        <v>0</v>
      </c>
      <c r="W121" s="3">
        <f t="shared" si="31"/>
        <v>0.14131544727579148</v>
      </c>
      <c r="X121" s="3">
        <f t="shared" si="32"/>
        <v>1.7530669784610566</v>
      </c>
      <c r="Y121" s="5">
        <f t="shared" si="33"/>
        <v>0.21279937180997263</v>
      </c>
      <c r="AA121" s="4" t="s">
        <v>355</v>
      </c>
      <c r="AB121" s="4">
        <v>2320</v>
      </c>
      <c r="AC121" s="4">
        <v>2880</v>
      </c>
      <c r="AD121" s="4">
        <v>14</v>
      </c>
      <c r="AE121" s="11">
        <f t="shared" si="34"/>
        <v>1.8780900573666237</v>
      </c>
      <c r="AF121" s="3">
        <f>20*LOG(AC121/AB121)/0.599265</f>
        <v>3.133989232420755</v>
      </c>
      <c r="AG121" s="7">
        <v>3.43</v>
      </c>
      <c r="AH121">
        <f t="shared" si="35"/>
        <v>411</v>
      </c>
      <c r="AI121">
        <f t="shared" si="20"/>
        <v>0</v>
      </c>
      <c r="AK121">
        <f>IF(ISEVEN(B121),$O$2*P121,$O$1*P121)</f>
        <v>2.9276218540299643</v>
      </c>
      <c r="AL121" s="3">
        <f t="shared" si="36"/>
        <v>-0.5023781459700358</v>
      </c>
      <c r="AM121">
        <f t="shared" si="21"/>
        <v>-0.019332161687170495</v>
      </c>
      <c r="AN121">
        <f t="shared" si="22"/>
        <v>-0.02200141944641584</v>
      </c>
      <c r="AO121" s="3">
        <f t="shared" si="37"/>
        <v>0.3180000000000014</v>
      </c>
    </row>
    <row r="122" spans="2:41" ht="12.75">
      <c r="B122">
        <v>412</v>
      </c>
      <c r="C122">
        <v>2.655</v>
      </c>
      <c r="D122">
        <v>2.662</v>
      </c>
      <c r="E122">
        <v>1.239</v>
      </c>
      <c r="F122">
        <v>1.259</v>
      </c>
      <c r="G122">
        <v>4.214</v>
      </c>
      <c r="H122">
        <v>6.91</v>
      </c>
      <c r="I122" s="3">
        <f t="shared" si="23"/>
        <v>0.02287051442336881</v>
      </c>
      <c r="J122" s="9">
        <f t="shared" si="24"/>
        <v>0.13908847463598042</v>
      </c>
      <c r="K122" s="3">
        <f t="shared" si="25"/>
        <v>2.6959999999999997</v>
      </c>
      <c r="L122">
        <v>0.7225</v>
      </c>
      <c r="M122">
        <v>0.4173</v>
      </c>
      <c r="N122" s="3">
        <f t="shared" si="26"/>
        <v>-0.3052</v>
      </c>
      <c r="O122" s="3">
        <f t="shared" si="27"/>
        <v>-0.02815347506886812</v>
      </c>
      <c r="P122" s="3">
        <f t="shared" si="28"/>
        <v>0.036780832090954216</v>
      </c>
      <c r="R122" s="3">
        <f t="shared" si="29"/>
        <v>2.6585</v>
      </c>
      <c r="S122" s="3">
        <f t="shared" si="30"/>
        <v>1.249</v>
      </c>
      <c r="T122" t="s">
        <v>138</v>
      </c>
      <c r="U122">
        <v>530.7524950000001</v>
      </c>
      <c r="V122" s="3">
        <f t="shared" si="19"/>
        <v>0</v>
      </c>
      <c r="W122" s="3">
        <f t="shared" si="31"/>
        <v>0.02815347506886812</v>
      </c>
      <c r="X122" s="3">
        <f t="shared" si="32"/>
        <v>0.036780832090954216</v>
      </c>
      <c r="Y122" s="5">
        <f t="shared" si="33"/>
        <v>0.016012810248198395</v>
      </c>
      <c r="AA122" s="4" t="s">
        <v>356</v>
      </c>
      <c r="AB122" s="4">
        <v>2560</v>
      </c>
      <c r="AC122" s="4">
        <v>2600</v>
      </c>
      <c r="AD122" s="4">
        <v>-3</v>
      </c>
      <c r="AE122" s="11">
        <f t="shared" si="34"/>
        <v>0.13466765317936805</v>
      </c>
      <c r="AF122" s="3">
        <f>20*LOG(AC122/AB122)/0.88587</f>
        <v>0.15201739891786384</v>
      </c>
      <c r="AG122" s="7">
        <v>-0.12</v>
      </c>
      <c r="AH122">
        <f t="shared" si="35"/>
        <v>412</v>
      </c>
      <c r="AI122">
        <f t="shared" si="20"/>
        <v>0</v>
      </c>
      <c r="AK122">
        <f>IF(ISEVEN(B122),$O$2*P122,$O$1*P122)</f>
        <v>0.04156234026277826</v>
      </c>
      <c r="AL122" s="3">
        <f t="shared" si="36"/>
        <v>0.16156234026277827</v>
      </c>
      <c r="AM122">
        <f t="shared" si="21"/>
        <v>-0.03309120258272794</v>
      </c>
      <c r="AN122">
        <f t="shared" si="22"/>
        <v>-0.03256552819698185</v>
      </c>
      <c r="AO122" s="3">
        <f t="shared" si="37"/>
        <v>-0.30400000000000027</v>
      </c>
    </row>
    <row r="123" spans="2:41" ht="12.75">
      <c r="B123">
        <v>413</v>
      </c>
      <c r="C123">
        <v>2.58</v>
      </c>
      <c r="D123">
        <v>2.575</v>
      </c>
      <c r="E123">
        <v>1.104</v>
      </c>
      <c r="F123">
        <v>1.136</v>
      </c>
      <c r="G123">
        <v>13.12</v>
      </c>
      <c r="H123">
        <v>18.85</v>
      </c>
      <c r="I123" s="3">
        <f t="shared" si="23"/>
        <v>-0.016849451720406913</v>
      </c>
      <c r="J123" s="9">
        <f t="shared" si="24"/>
        <v>0.24818515963639862</v>
      </c>
      <c r="K123" s="3">
        <f t="shared" si="25"/>
        <v>5.730000000000002</v>
      </c>
      <c r="L123">
        <v>0.4695</v>
      </c>
      <c r="M123">
        <v>0.6767</v>
      </c>
      <c r="N123" s="3">
        <f t="shared" si="26"/>
        <v>0.2072</v>
      </c>
      <c r="O123" s="3">
        <f t="shared" si="27"/>
        <v>-0.06787344121264384</v>
      </c>
      <c r="P123" s="3">
        <f t="shared" si="28"/>
        <v>0.14587751709137242</v>
      </c>
      <c r="R123" s="3">
        <f t="shared" si="29"/>
        <v>2.5775</v>
      </c>
      <c r="S123" s="3">
        <f t="shared" si="30"/>
        <v>1.12</v>
      </c>
      <c r="T123" t="s">
        <v>139</v>
      </c>
      <c r="U123">
        <v>586.54024</v>
      </c>
      <c r="V123" s="3">
        <f t="shared" si="19"/>
        <v>0</v>
      </c>
      <c r="W123" s="3">
        <f t="shared" si="31"/>
        <v>0.06787344121264384</v>
      </c>
      <c r="X123" s="3">
        <f t="shared" si="32"/>
        <v>0.14587751709137242</v>
      </c>
      <c r="Y123" s="5">
        <f t="shared" si="33"/>
        <v>0.028571428571428397</v>
      </c>
      <c r="AA123" s="4" t="s">
        <v>357</v>
      </c>
      <c r="AB123" s="4">
        <v>2250</v>
      </c>
      <c r="AC123" s="4">
        <v>2300</v>
      </c>
      <c r="AD123" s="4">
        <v>-5</v>
      </c>
      <c r="AE123" s="11">
        <f t="shared" si="34"/>
        <v>0.1909063581246072</v>
      </c>
      <c r="AF123" s="3">
        <f>20*LOG(AC123/AB123)/0.599265</f>
        <v>0.3185675087392175</v>
      </c>
      <c r="AG123" s="7">
        <v>-0.49</v>
      </c>
      <c r="AH123">
        <f t="shared" si="35"/>
        <v>413</v>
      </c>
      <c r="AI123">
        <f t="shared" si="20"/>
        <v>0</v>
      </c>
      <c r="AK123">
        <f>IF(ISEVEN(B123),$O$2*P123,$O$1*P123)</f>
        <v>0.24361545354259193</v>
      </c>
      <c r="AL123" s="3">
        <f t="shared" si="36"/>
        <v>0.7336154535425919</v>
      </c>
      <c r="AM123">
        <f t="shared" si="21"/>
        <v>-0.019021739130434697</v>
      </c>
      <c r="AN123">
        <f t="shared" si="22"/>
        <v>-0.012323943661972038</v>
      </c>
      <c r="AO123" s="3">
        <f t="shared" si="37"/>
        <v>0.7300000000000022</v>
      </c>
    </row>
    <row r="124" spans="2:41" ht="12.75">
      <c r="B124">
        <v>414</v>
      </c>
      <c r="C124">
        <v>2.237</v>
      </c>
      <c r="D124">
        <v>2.21</v>
      </c>
      <c r="E124">
        <v>0.5231</v>
      </c>
      <c r="F124">
        <v>0.4256</v>
      </c>
      <c r="G124">
        <v>17.58</v>
      </c>
      <c r="H124">
        <v>33.92</v>
      </c>
      <c r="I124" s="3">
        <f t="shared" si="23"/>
        <v>-0.1054742082303798</v>
      </c>
      <c r="J124" s="9">
        <f t="shared" si="24"/>
        <v>-1.7916620148088855</v>
      </c>
      <c r="K124" s="3">
        <f t="shared" si="25"/>
        <v>16.340000000000003</v>
      </c>
      <c r="L124">
        <v>0.9121</v>
      </c>
      <c r="M124">
        <v>0.4475</v>
      </c>
      <c r="N124" s="3">
        <f t="shared" si="26"/>
        <v>-0.4646</v>
      </c>
      <c r="O124" s="3">
        <f t="shared" si="27"/>
        <v>-0.15649819772261672</v>
      </c>
      <c r="P124" s="3">
        <f t="shared" si="28"/>
        <v>-1.8939696573539118</v>
      </c>
      <c r="R124" s="3">
        <f t="shared" si="29"/>
        <v>2.2235</v>
      </c>
      <c r="S124" s="3">
        <f t="shared" si="30"/>
        <v>0.47435</v>
      </c>
      <c r="T124" t="s">
        <v>140</v>
      </c>
      <c r="U124">
        <v>1095.2606600000001</v>
      </c>
      <c r="V124" s="3">
        <f t="shared" si="19"/>
        <v>0</v>
      </c>
      <c r="W124" s="3">
        <f t="shared" si="31"/>
        <v>0.15649819772261672</v>
      </c>
      <c r="X124" s="3">
        <f t="shared" si="32"/>
        <v>1.8939696573539118</v>
      </c>
      <c r="Y124" s="5">
        <f t="shared" si="33"/>
        <v>0.20554442921893123</v>
      </c>
      <c r="AA124" s="4" t="s">
        <v>358</v>
      </c>
      <c r="AB124" s="4">
        <v>1047</v>
      </c>
      <c r="AC124" s="4">
        <v>851</v>
      </c>
      <c r="AD124" s="4">
        <v>-16</v>
      </c>
      <c r="AE124" s="11">
        <f t="shared" si="34"/>
        <v>-1.8003424318850891</v>
      </c>
      <c r="AF124" s="3">
        <f>20*LOG(AC124/AB124)/0.88587</f>
        <v>-2.032287391925552</v>
      </c>
      <c r="AG124" s="7">
        <v>-1.7</v>
      </c>
      <c r="AH124">
        <f t="shared" si="35"/>
        <v>414</v>
      </c>
      <c r="AI124">
        <f t="shared" si="20"/>
        <v>0</v>
      </c>
      <c r="AK124">
        <f>IF(ISEVEN(B124),$O$2*P124,$O$1*P124)</f>
        <v>-2.14018571280992</v>
      </c>
      <c r="AL124" s="3">
        <f t="shared" si="36"/>
        <v>-0.44018571280992025</v>
      </c>
      <c r="AM124">
        <f t="shared" si="21"/>
        <v>-0.000764672146816968</v>
      </c>
      <c r="AN124">
        <f t="shared" si="22"/>
        <v>0.00023496240601501172</v>
      </c>
      <c r="AO124" s="3">
        <f t="shared" si="37"/>
        <v>0.3400000000000034</v>
      </c>
    </row>
    <row r="125" spans="2:41" ht="12.75">
      <c r="B125">
        <v>415</v>
      </c>
      <c r="C125">
        <v>2.241</v>
      </c>
      <c r="D125">
        <v>2.258</v>
      </c>
      <c r="E125">
        <v>0.567</v>
      </c>
      <c r="F125">
        <v>0.5732</v>
      </c>
      <c r="G125">
        <v>16.43</v>
      </c>
      <c r="H125">
        <v>23.54</v>
      </c>
      <c r="I125" s="3">
        <f t="shared" si="23"/>
        <v>0.06564162107775699</v>
      </c>
      <c r="J125" s="9">
        <f t="shared" si="24"/>
        <v>0.09446245664800773</v>
      </c>
      <c r="K125" s="3">
        <f t="shared" si="25"/>
        <v>7.109999999999999</v>
      </c>
      <c r="L125">
        <v>1.137</v>
      </c>
      <c r="M125">
        <v>1.44</v>
      </c>
      <c r="N125" s="3">
        <f t="shared" si="26"/>
        <v>0.30299999999999994</v>
      </c>
      <c r="O125" s="3">
        <f t="shared" si="27"/>
        <v>0.014617631585520062</v>
      </c>
      <c r="P125" s="3">
        <f t="shared" si="28"/>
        <v>-0.007845185897018478</v>
      </c>
      <c r="R125" s="3">
        <f t="shared" si="29"/>
        <v>2.2495000000000003</v>
      </c>
      <c r="S125" s="3">
        <f t="shared" si="30"/>
        <v>0.5701</v>
      </c>
      <c r="T125" t="s">
        <v>141</v>
      </c>
      <c r="U125">
        <v>1037.99644</v>
      </c>
      <c r="V125" s="3">
        <f t="shared" si="19"/>
        <v>0</v>
      </c>
      <c r="W125" s="3">
        <f t="shared" si="31"/>
        <v>0.014617631585520062</v>
      </c>
      <c r="X125" s="3">
        <f t="shared" si="32"/>
        <v>0.007845185897018478</v>
      </c>
      <c r="Y125" s="5">
        <f t="shared" si="33"/>
        <v>0.010875285037712847</v>
      </c>
      <c r="AA125" s="4" t="s">
        <v>359</v>
      </c>
      <c r="AB125" s="4">
        <v>1135</v>
      </c>
      <c r="AC125" s="4">
        <v>1148</v>
      </c>
      <c r="AD125" s="4">
        <v>-7</v>
      </c>
      <c r="AE125" s="11">
        <f t="shared" si="34"/>
        <v>0.09892053065626306</v>
      </c>
      <c r="AF125" s="3">
        <f>20*LOG(AC125/AB125)/0.599265</f>
        <v>0.16506976155167255</v>
      </c>
      <c r="AG125" s="7">
        <v>-0.25</v>
      </c>
      <c r="AH125">
        <f t="shared" si="35"/>
        <v>415</v>
      </c>
      <c r="AI125">
        <f t="shared" si="20"/>
        <v>0</v>
      </c>
      <c r="AK125">
        <f>IF(ISEVEN(B125),$O$2*P125,$O$1*P125)</f>
        <v>-0.013101460448020857</v>
      </c>
      <c r="AL125" s="3">
        <f t="shared" si="36"/>
        <v>0.23689853955197915</v>
      </c>
      <c r="AM125">
        <f t="shared" si="21"/>
        <v>-0.0008818342151676472</v>
      </c>
      <c r="AN125">
        <f t="shared" si="22"/>
        <v>-0.0013956734124215332</v>
      </c>
      <c r="AO125" s="3">
        <f t="shared" si="37"/>
        <v>0.10999999999999943</v>
      </c>
    </row>
    <row r="126" spans="2:41" ht="12.75">
      <c r="B126">
        <v>416</v>
      </c>
      <c r="C126">
        <v>2.307</v>
      </c>
      <c r="D126">
        <v>2.312</v>
      </c>
      <c r="E126">
        <v>0.6265</v>
      </c>
      <c r="F126">
        <v>0.637</v>
      </c>
      <c r="G126">
        <v>14.82</v>
      </c>
      <c r="H126">
        <v>25.89</v>
      </c>
      <c r="I126" s="3">
        <f t="shared" si="23"/>
        <v>0.018804704547958677</v>
      </c>
      <c r="J126" s="9">
        <f t="shared" si="24"/>
        <v>0.14436714010363377</v>
      </c>
      <c r="K126" s="3">
        <f t="shared" si="25"/>
        <v>11.07</v>
      </c>
      <c r="L126">
        <v>0.6675</v>
      </c>
      <c r="M126">
        <v>1.219</v>
      </c>
      <c r="N126" s="3">
        <f t="shared" si="26"/>
        <v>0.5515000000000001</v>
      </c>
      <c r="O126" s="3">
        <f t="shared" si="27"/>
        <v>-0.032219284944278254</v>
      </c>
      <c r="P126" s="3">
        <f t="shared" si="28"/>
        <v>0.042059497558607564</v>
      </c>
      <c r="R126" s="3">
        <f t="shared" si="29"/>
        <v>2.3095</v>
      </c>
      <c r="S126" s="3">
        <f t="shared" si="30"/>
        <v>0.63175</v>
      </c>
      <c r="T126" t="s">
        <v>142</v>
      </c>
      <c r="U126">
        <v>978.7303499999999</v>
      </c>
      <c r="V126" s="3">
        <f t="shared" si="19"/>
        <v>0</v>
      </c>
      <c r="W126" s="3">
        <f t="shared" si="31"/>
        <v>0.032219284944278254</v>
      </c>
      <c r="X126" s="3">
        <f t="shared" si="32"/>
        <v>0.042059497558607564</v>
      </c>
      <c r="Y126" s="5">
        <f t="shared" si="33"/>
        <v>0.01662049861495855</v>
      </c>
      <c r="AA126" s="4" t="s">
        <v>360</v>
      </c>
      <c r="AB126" s="4">
        <v>1252</v>
      </c>
      <c r="AC126" s="4">
        <v>1274</v>
      </c>
      <c r="AD126" s="4">
        <v>-11</v>
      </c>
      <c r="AE126" s="11">
        <f t="shared" si="34"/>
        <v>0.15130198249841553</v>
      </c>
      <c r="AF126" s="3">
        <f>20*LOG(AC126/AB126)/0.88587</f>
        <v>0.1707947921234668</v>
      </c>
      <c r="AG126" s="7">
        <v>-3.92</v>
      </c>
      <c r="AH126">
        <f t="shared" si="35"/>
        <v>416</v>
      </c>
      <c r="AI126">
        <f t="shared" si="20"/>
        <v>0</v>
      </c>
      <c r="AK126">
        <f>IF(ISEVEN(B126),$O$2*P126,$O$1*P126)</f>
        <v>0.04752723224122654</v>
      </c>
      <c r="AL126" s="3">
        <f t="shared" si="36"/>
        <v>3.9675272322412263</v>
      </c>
      <c r="AM126">
        <f t="shared" si="21"/>
        <v>0.0007980845969671908</v>
      </c>
      <c r="AN126">
        <f t="shared" si="22"/>
        <v>0</v>
      </c>
      <c r="AO126" s="3">
        <f t="shared" si="37"/>
        <v>0.07000000000000028</v>
      </c>
    </row>
    <row r="127" spans="2:41" ht="12.75">
      <c r="B127">
        <v>417</v>
      </c>
      <c r="C127">
        <v>2.318</v>
      </c>
      <c r="D127">
        <v>2.323</v>
      </c>
      <c r="E127">
        <v>0.5811</v>
      </c>
      <c r="F127">
        <v>0.5738</v>
      </c>
      <c r="G127">
        <v>15.99</v>
      </c>
      <c r="H127">
        <v>13.35</v>
      </c>
      <c r="I127" s="3">
        <f t="shared" si="23"/>
        <v>0.018715563453165118</v>
      </c>
      <c r="J127" s="9">
        <f t="shared" si="24"/>
        <v>-0.10980663057587267</v>
      </c>
      <c r="K127" s="3">
        <f t="shared" si="25"/>
        <v>-2.6400000000000006</v>
      </c>
      <c r="L127">
        <v>0.4439</v>
      </c>
      <c r="M127">
        <v>0.2566</v>
      </c>
      <c r="N127" s="3">
        <f t="shared" si="26"/>
        <v>-0.18730000000000002</v>
      </c>
      <c r="O127" s="3">
        <f t="shared" si="27"/>
        <v>-0.032308426039071816</v>
      </c>
      <c r="P127" s="3">
        <f t="shared" si="28"/>
        <v>-0.21211427312089887</v>
      </c>
      <c r="R127" s="3">
        <f t="shared" si="29"/>
        <v>2.3205</v>
      </c>
      <c r="S127" s="3">
        <f t="shared" si="30"/>
        <v>0.57745</v>
      </c>
      <c r="T127" t="s">
        <v>143</v>
      </c>
      <c r="U127">
        <v>908.354265</v>
      </c>
      <c r="V127" s="3">
        <f t="shared" si="19"/>
        <v>0</v>
      </c>
      <c r="W127" s="3">
        <f t="shared" si="31"/>
        <v>0.032308426039071816</v>
      </c>
      <c r="X127" s="3">
        <f t="shared" si="32"/>
        <v>0.21211427312089887</v>
      </c>
      <c r="Y127" s="5">
        <f t="shared" si="33"/>
        <v>0.012641787167720102</v>
      </c>
      <c r="AA127" s="4" t="s">
        <v>361</v>
      </c>
      <c r="AB127" s="4">
        <v>1164</v>
      </c>
      <c r="AC127" s="4">
        <v>1149</v>
      </c>
      <c r="AD127" s="4">
        <v>2</v>
      </c>
      <c r="AE127" s="11">
        <f t="shared" si="34"/>
        <v>-0.11265903251168963</v>
      </c>
      <c r="AF127" s="3">
        <f>20*LOG(AC127/AB127)/0.599265</f>
        <v>-0.18799534848804722</v>
      </c>
      <c r="AG127" s="7">
        <v>-0.25</v>
      </c>
      <c r="AH127">
        <f t="shared" si="35"/>
        <v>417</v>
      </c>
      <c r="AI127">
        <f t="shared" si="20"/>
        <v>0</v>
      </c>
      <c r="AK127">
        <f>IF(ISEVEN(B127),$O$2*P127,$O$1*P127)</f>
        <v>-0.3542308361119011</v>
      </c>
      <c r="AL127" s="3">
        <f t="shared" si="36"/>
        <v>-0.10423083611190109</v>
      </c>
      <c r="AM127">
        <f t="shared" si="21"/>
        <v>-0.0015487867836861333</v>
      </c>
      <c r="AN127">
        <f t="shared" si="22"/>
        <v>-0.0012199372603695258</v>
      </c>
      <c r="AO127" s="3">
        <f t="shared" si="37"/>
        <v>-0.6400000000000006</v>
      </c>
    </row>
    <row r="128" spans="2:41" ht="12.75">
      <c r="B128">
        <v>418</v>
      </c>
      <c r="C128">
        <v>2.366</v>
      </c>
      <c r="D128">
        <v>2.378</v>
      </c>
      <c r="E128">
        <v>0.6405</v>
      </c>
      <c r="F128">
        <v>0.6562</v>
      </c>
      <c r="G128">
        <v>14.36</v>
      </c>
      <c r="H128">
        <v>6.6</v>
      </c>
      <c r="I128" s="3">
        <f t="shared" si="23"/>
        <v>0.043942199815223654</v>
      </c>
      <c r="J128" s="9">
        <f t="shared" si="24"/>
        <v>0.21034183938647694</v>
      </c>
      <c r="K128" s="3">
        <f t="shared" si="25"/>
        <v>-7.76</v>
      </c>
      <c r="L128">
        <v>0.8806</v>
      </c>
      <c r="M128">
        <v>0.417</v>
      </c>
      <c r="N128" s="3">
        <f t="shared" si="26"/>
        <v>-0.46360000000000007</v>
      </c>
      <c r="O128" s="3">
        <f t="shared" si="27"/>
        <v>-0.007081789677013277</v>
      </c>
      <c r="P128" s="3">
        <f t="shared" si="28"/>
        <v>0.10803419684145073</v>
      </c>
      <c r="R128" s="3">
        <f t="shared" si="29"/>
        <v>2.372</v>
      </c>
      <c r="S128" s="3">
        <f t="shared" si="30"/>
        <v>0.64835</v>
      </c>
      <c r="T128" t="s">
        <v>144</v>
      </c>
      <c r="U128">
        <v>856.965265</v>
      </c>
      <c r="V128" s="3">
        <f t="shared" si="19"/>
        <v>0</v>
      </c>
      <c r="W128" s="3">
        <f t="shared" si="31"/>
        <v>0.007081789677013277</v>
      </c>
      <c r="X128" s="3">
        <f t="shared" si="32"/>
        <v>0.10803419684145073</v>
      </c>
      <c r="Y128" s="5">
        <f t="shared" si="33"/>
        <v>0.024215315801650417</v>
      </c>
      <c r="AA128" s="4" t="s">
        <v>362</v>
      </c>
      <c r="AB128" s="4">
        <v>1282</v>
      </c>
      <c r="AC128" s="4">
        <v>1313</v>
      </c>
      <c r="AD128" s="4">
        <v>7</v>
      </c>
      <c r="AE128" s="11">
        <f t="shared" si="34"/>
        <v>0.20753401813361372</v>
      </c>
      <c r="AF128" s="3">
        <f>20*LOG(AC128/AB128)/0.88587</f>
        <v>0.2342714146924647</v>
      </c>
      <c r="AG128" s="7">
        <v>-0.37</v>
      </c>
      <c r="AH128">
        <f t="shared" si="35"/>
        <v>418</v>
      </c>
      <c r="AI128">
        <f t="shared" si="20"/>
        <v>0</v>
      </c>
      <c r="AK128">
        <f>IF(ISEVEN(B128),$O$2*P128,$O$1*P128)</f>
        <v>0.12207864243083931</v>
      </c>
      <c r="AL128" s="3">
        <f t="shared" si="36"/>
        <v>0.4920786424308393</v>
      </c>
      <c r="AM128">
        <f t="shared" si="21"/>
        <v>-0.0007806401249025074</v>
      </c>
      <c r="AN128">
        <f t="shared" si="22"/>
        <v>-0.0004571776897286909</v>
      </c>
      <c r="AO128" s="3">
        <f t="shared" si="37"/>
        <v>-0.7599999999999998</v>
      </c>
    </row>
    <row r="129" spans="2:41" ht="12.75">
      <c r="B129">
        <v>419</v>
      </c>
      <c r="C129">
        <v>2.445</v>
      </c>
      <c r="D129">
        <v>2.44</v>
      </c>
      <c r="E129">
        <v>0.838</v>
      </c>
      <c r="F129">
        <v>0.8456</v>
      </c>
      <c r="G129">
        <v>15.73</v>
      </c>
      <c r="H129">
        <v>25.2</v>
      </c>
      <c r="I129" s="3">
        <f t="shared" si="23"/>
        <v>-0.017780742418192084</v>
      </c>
      <c r="J129" s="9">
        <f t="shared" si="24"/>
        <v>0.07841911338186687</v>
      </c>
      <c r="K129" s="3">
        <f t="shared" si="25"/>
        <v>9.469999999999999</v>
      </c>
      <c r="L129">
        <v>0.9213</v>
      </c>
      <c r="M129">
        <v>1.529</v>
      </c>
      <c r="N129" s="3">
        <f t="shared" si="26"/>
        <v>0.6076999999999999</v>
      </c>
      <c r="O129" s="3">
        <f t="shared" si="27"/>
        <v>-0.06880473191042902</v>
      </c>
      <c r="P129" s="3">
        <f t="shared" si="28"/>
        <v>-0.02388852916315934</v>
      </c>
      <c r="R129" s="3">
        <f t="shared" si="29"/>
        <v>2.4425</v>
      </c>
      <c r="S129" s="3">
        <f t="shared" si="30"/>
        <v>0.8418</v>
      </c>
      <c r="T129" t="s">
        <v>145</v>
      </c>
      <c r="U129">
        <v>810.485065</v>
      </c>
      <c r="V129" s="3">
        <f t="shared" si="19"/>
        <v>0</v>
      </c>
      <c r="W129" s="3">
        <f t="shared" si="31"/>
        <v>0.06880473191042902</v>
      </c>
      <c r="X129" s="3">
        <f t="shared" si="32"/>
        <v>0.02388852916315934</v>
      </c>
      <c r="Y129" s="5">
        <f t="shared" si="33"/>
        <v>0.009028272748871526</v>
      </c>
      <c r="AA129" s="4" t="s">
        <v>363</v>
      </c>
      <c r="AB129" s="4">
        <v>1680</v>
      </c>
      <c r="AC129" s="4">
        <v>1694</v>
      </c>
      <c r="AD129" s="4">
        <v>-9</v>
      </c>
      <c r="AE129" s="11">
        <f t="shared" si="34"/>
        <v>0.07208248537650482</v>
      </c>
      <c r="AF129" s="3">
        <f>20*LOG(AC129/AB129)/0.599265</f>
        <v>0.12028482453756653</v>
      </c>
      <c r="AG129" s="7">
        <v>-0.25</v>
      </c>
      <c r="AH129">
        <f t="shared" si="35"/>
        <v>419</v>
      </c>
      <c r="AI129">
        <f t="shared" si="20"/>
        <v>0</v>
      </c>
      <c r="AK129">
        <f>IF(ISEVEN(B129),$O$2*P129,$O$1*P129)</f>
        <v>-0.039893843702476096</v>
      </c>
      <c r="AL129" s="3">
        <f t="shared" si="36"/>
        <v>0.2101061562975239</v>
      </c>
      <c r="AM129">
        <f t="shared" si="21"/>
        <v>-0.0023866348448687374</v>
      </c>
      <c r="AN129">
        <f t="shared" si="22"/>
        <v>-0.0016556291390727965</v>
      </c>
      <c r="AO129" s="3">
        <f t="shared" si="37"/>
        <v>0.46999999999999886</v>
      </c>
    </row>
    <row r="130" spans="2:41" ht="12.75">
      <c r="B130">
        <v>420</v>
      </c>
      <c r="C130">
        <v>2.451</v>
      </c>
      <c r="D130">
        <v>2.458</v>
      </c>
      <c r="E130">
        <v>0.9277</v>
      </c>
      <c r="F130">
        <v>0.9206</v>
      </c>
      <c r="G130">
        <v>14.96</v>
      </c>
      <c r="H130">
        <v>16.32</v>
      </c>
      <c r="I130" s="3">
        <f t="shared" si="23"/>
        <v>0.024771345967147057</v>
      </c>
      <c r="J130" s="9">
        <f t="shared" si="24"/>
        <v>-0.06673172079034771</v>
      </c>
      <c r="K130" s="3">
        <f t="shared" si="25"/>
        <v>1.3599999999999994</v>
      </c>
      <c r="L130">
        <v>1.058</v>
      </c>
      <c r="M130">
        <v>1.156</v>
      </c>
      <c r="N130" s="3">
        <f t="shared" si="26"/>
        <v>0.09799999999999986</v>
      </c>
      <c r="O130" s="3">
        <f t="shared" si="27"/>
        <v>-0.026252643525089873</v>
      </c>
      <c r="P130" s="3">
        <f t="shared" si="28"/>
        <v>-0.16903936333537392</v>
      </c>
      <c r="R130" s="3">
        <f t="shared" si="29"/>
        <v>2.4545000000000003</v>
      </c>
      <c r="S130" s="3">
        <f t="shared" si="30"/>
        <v>0.92415</v>
      </c>
      <c r="T130" t="s">
        <v>146</v>
      </c>
      <c r="U130">
        <v>755.25723</v>
      </c>
      <c r="V130" s="3">
        <f t="shared" si="19"/>
        <v>0</v>
      </c>
      <c r="W130" s="3">
        <f t="shared" si="31"/>
        <v>0.026252643525089873</v>
      </c>
      <c r="X130" s="3">
        <f t="shared" si="32"/>
        <v>0.16903936333537392</v>
      </c>
      <c r="Y130" s="5">
        <f t="shared" si="33"/>
        <v>0.007682735486663415</v>
      </c>
      <c r="AA130" s="4" t="s">
        <v>364</v>
      </c>
      <c r="AB130" s="4">
        <v>1861</v>
      </c>
      <c r="AC130" s="4">
        <v>1846</v>
      </c>
      <c r="AD130" s="4">
        <v>-1</v>
      </c>
      <c r="AE130" s="11">
        <f t="shared" si="34"/>
        <v>-0.07029352881747489</v>
      </c>
      <c r="AF130" s="3">
        <f>20*LOG(AC130/AB130)/0.88587</f>
        <v>-0.07934971137692312</v>
      </c>
      <c r="AG130" s="7">
        <v>-0.79</v>
      </c>
      <c r="AH130">
        <f t="shared" si="35"/>
        <v>420</v>
      </c>
      <c r="AI130">
        <f t="shared" si="20"/>
        <v>0</v>
      </c>
      <c r="AK130">
        <f>IF(ISEVEN(B130),$O$2*P130,$O$1*P130)</f>
        <v>-0.19101448056897252</v>
      </c>
      <c r="AL130" s="3">
        <f t="shared" si="36"/>
        <v>0.5989855194310275</v>
      </c>
      <c r="AM130">
        <f t="shared" si="21"/>
        <v>-0.0030182170960440066</v>
      </c>
      <c r="AN130">
        <f t="shared" si="22"/>
        <v>-0.0026069954377580585</v>
      </c>
      <c r="AO130" s="3">
        <f t="shared" si="37"/>
        <v>0.35999999999999943</v>
      </c>
    </row>
    <row r="131" spans="2:41" ht="12.75">
      <c r="B131">
        <v>421</v>
      </c>
      <c r="C131">
        <v>2.489</v>
      </c>
      <c r="D131">
        <v>2.529</v>
      </c>
      <c r="E131">
        <v>0.8865</v>
      </c>
      <c r="F131">
        <v>1.034</v>
      </c>
      <c r="G131">
        <v>14.99</v>
      </c>
      <c r="H131">
        <v>13.79</v>
      </c>
      <c r="I131" s="3">
        <f t="shared" si="23"/>
        <v>0.13847865471623141</v>
      </c>
      <c r="J131" s="9">
        <f t="shared" si="24"/>
        <v>1.3368359764197422</v>
      </c>
      <c r="K131" s="3">
        <f t="shared" si="25"/>
        <v>-1.200000000000001</v>
      </c>
      <c r="L131">
        <v>0.7769</v>
      </c>
      <c r="M131">
        <v>1.328</v>
      </c>
      <c r="N131" s="3">
        <f t="shared" si="26"/>
        <v>0.5511</v>
      </c>
      <c r="O131" s="3">
        <f t="shared" si="27"/>
        <v>0.08745466522399448</v>
      </c>
      <c r="P131" s="3">
        <f t="shared" si="28"/>
        <v>1.234528333874716</v>
      </c>
      <c r="R131" s="3">
        <f t="shared" si="29"/>
        <v>2.509</v>
      </c>
      <c r="S131" s="3">
        <f t="shared" si="30"/>
        <v>0.96025</v>
      </c>
      <c r="T131" t="s">
        <v>147</v>
      </c>
      <c r="U131">
        <v>695.16278</v>
      </c>
      <c r="V131" s="3">
        <f t="shared" si="19"/>
        <v>0</v>
      </c>
      <c r="W131" s="3">
        <f t="shared" si="31"/>
        <v>0.08745466522399448</v>
      </c>
      <c r="X131" s="3">
        <f t="shared" si="32"/>
        <v>1.234528333874716</v>
      </c>
      <c r="Y131" s="5">
        <f t="shared" si="33"/>
        <v>0.15360583181463167</v>
      </c>
      <c r="AA131" s="4" t="s">
        <v>365</v>
      </c>
      <c r="AB131" s="4">
        <v>1778</v>
      </c>
      <c r="AC131" s="4">
        <v>2072</v>
      </c>
      <c r="AD131" s="4">
        <v>0</v>
      </c>
      <c r="AE131" s="11">
        <f t="shared" si="34"/>
        <v>1.3291598887800098</v>
      </c>
      <c r="AF131" s="3">
        <f>20*LOG(AC131/AB131)/0.599265</f>
        <v>2.217983511101115</v>
      </c>
      <c r="AG131" s="7">
        <v>0.72</v>
      </c>
      <c r="AH131">
        <f t="shared" si="35"/>
        <v>421</v>
      </c>
      <c r="AI131">
        <f t="shared" si="20"/>
        <v>0</v>
      </c>
      <c r="AK131">
        <f>IF(ISEVEN(B131),$O$2*P131,$O$1*P131)</f>
        <v>2.0616623175707756</v>
      </c>
      <c r="AL131" s="3">
        <f t="shared" si="36"/>
        <v>1.3416623175707756</v>
      </c>
      <c r="AM131">
        <f t="shared" si="21"/>
        <v>-0.0028200789622110072</v>
      </c>
      <c r="AN131">
        <f t="shared" si="22"/>
        <v>-0.00193423597678917</v>
      </c>
      <c r="AO131" s="3">
        <f t="shared" si="37"/>
        <v>-1.200000000000001</v>
      </c>
    </row>
    <row r="132" spans="2:41" ht="12.75">
      <c r="B132">
        <v>422</v>
      </c>
      <c r="C132">
        <v>2.55</v>
      </c>
      <c r="D132">
        <v>2.553</v>
      </c>
      <c r="E132">
        <v>0.9952</v>
      </c>
      <c r="F132">
        <v>0.9736</v>
      </c>
      <c r="G132">
        <v>13.71</v>
      </c>
      <c r="H132">
        <v>17.11</v>
      </c>
      <c r="I132" s="3">
        <f t="shared" si="23"/>
        <v>0.010212687405903196</v>
      </c>
      <c r="J132" s="9">
        <f t="shared" si="24"/>
        <v>-0.1905960424946977</v>
      </c>
      <c r="K132" s="3">
        <f t="shared" si="25"/>
        <v>3.3999999999999986</v>
      </c>
      <c r="L132">
        <v>0.8995</v>
      </c>
      <c r="M132">
        <v>0.7981</v>
      </c>
      <c r="N132" s="3">
        <f t="shared" si="26"/>
        <v>-0.10139999999999993</v>
      </c>
      <c r="O132" s="3">
        <f t="shared" si="27"/>
        <v>-0.04081130208633373</v>
      </c>
      <c r="P132" s="3">
        <f t="shared" si="28"/>
        <v>-0.2929036850397239</v>
      </c>
      <c r="R132" s="3">
        <f t="shared" si="29"/>
        <v>2.5515</v>
      </c>
      <c r="S132" s="3">
        <f t="shared" si="30"/>
        <v>0.9843999999999999</v>
      </c>
      <c r="T132" t="s">
        <v>148</v>
      </c>
      <c r="U132">
        <v>638.56585</v>
      </c>
      <c r="V132" s="3">
        <f t="shared" si="19"/>
        <v>0</v>
      </c>
      <c r="W132" s="3">
        <f t="shared" si="31"/>
        <v>0.04081130208633373</v>
      </c>
      <c r="X132" s="3">
        <f t="shared" si="32"/>
        <v>0.2929036850397239</v>
      </c>
      <c r="Y132" s="5">
        <f t="shared" si="33"/>
        <v>0.021942299878098287</v>
      </c>
      <c r="AA132" s="4" t="s">
        <v>366</v>
      </c>
      <c r="AB132" s="4">
        <v>1995</v>
      </c>
      <c r="AC132" s="4">
        <v>1950</v>
      </c>
      <c r="AD132" s="4">
        <v>-3</v>
      </c>
      <c r="AE132" s="11">
        <f t="shared" si="34"/>
        <v>-0.19816577320498097</v>
      </c>
      <c r="AF132" s="3">
        <f>20*LOG(AC132/AB132)/0.88587</f>
        <v>-0.2236962231534886</v>
      </c>
      <c r="AG132" s="7">
        <v>-0.2</v>
      </c>
      <c r="AH132">
        <f t="shared" si="35"/>
        <v>422</v>
      </c>
      <c r="AI132">
        <f t="shared" si="20"/>
        <v>0</v>
      </c>
      <c r="AK132">
        <f>IF(ISEVEN(B132),$O$2*P132,$O$1*P132)</f>
        <v>-0.330981164094888</v>
      </c>
      <c r="AL132" s="3">
        <f t="shared" si="36"/>
        <v>-0.13098116409488797</v>
      </c>
      <c r="AM132">
        <f t="shared" si="21"/>
        <v>-0.0023110932475885046</v>
      </c>
      <c r="AN132">
        <f t="shared" si="22"/>
        <v>-0.0014379622021363566</v>
      </c>
      <c r="AO132" s="3">
        <f t="shared" si="37"/>
        <v>0.3999999999999986</v>
      </c>
    </row>
    <row r="133" spans="2:41" ht="12.75">
      <c r="B133">
        <v>423</v>
      </c>
      <c r="C133">
        <v>2.567</v>
      </c>
      <c r="D133">
        <v>2.58</v>
      </c>
      <c r="E133">
        <v>1.107</v>
      </c>
      <c r="F133">
        <v>1.082</v>
      </c>
      <c r="G133">
        <v>12.8</v>
      </c>
      <c r="H133">
        <v>17.56</v>
      </c>
      <c r="I133" s="3">
        <f t="shared" si="23"/>
        <v>0.04387674583573496</v>
      </c>
      <c r="J133" s="9">
        <f t="shared" si="24"/>
        <v>-0.19840720216344293</v>
      </c>
      <c r="K133" s="3">
        <f t="shared" si="25"/>
        <v>4.759999999999998</v>
      </c>
      <c r="L133">
        <v>1.082</v>
      </c>
      <c r="M133">
        <v>1.022</v>
      </c>
      <c r="N133" s="3">
        <f t="shared" si="26"/>
        <v>-0.06000000000000005</v>
      </c>
      <c r="O133" s="3">
        <f t="shared" si="27"/>
        <v>-0.007147243656501968</v>
      </c>
      <c r="P133" s="3">
        <f t="shared" si="28"/>
        <v>-0.30071484470846915</v>
      </c>
      <c r="R133" s="3">
        <f t="shared" si="29"/>
        <v>2.5735</v>
      </c>
      <c r="S133" s="3">
        <f t="shared" si="30"/>
        <v>1.0945</v>
      </c>
      <c r="T133" t="s">
        <v>149</v>
      </c>
      <c r="U133">
        <v>582.1913499999999</v>
      </c>
      <c r="V133" s="3">
        <f t="shared" si="19"/>
        <v>0</v>
      </c>
      <c r="W133" s="3">
        <f t="shared" si="31"/>
        <v>0.007147243656501968</v>
      </c>
      <c r="X133" s="3">
        <f t="shared" si="32"/>
        <v>0.30071484470846915</v>
      </c>
      <c r="Y133" s="5">
        <f t="shared" si="33"/>
        <v>0.022841480127912206</v>
      </c>
      <c r="AA133" s="4" t="s">
        <v>367</v>
      </c>
      <c r="AB133" s="4">
        <v>2215</v>
      </c>
      <c r="AC133" s="4">
        <v>2116</v>
      </c>
      <c r="AD133" s="4">
        <v>-5</v>
      </c>
      <c r="AE133" s="11">
        <f t="shared" si="34"/>
        <v>-0.39716134391880453</v>
      </c>
      <c r="AF133" s="3">
        <f>20*LOG(AC133/AB133)/0.599265</f>
        <v>-0.6627474388105504</v>
      </c>
      <c r="AG133" s="7">
        <v>0.23</v>
      </c>
      <c r="AH133">
        <f t="shared" si="35"/>
        <v>423</v>
      </c>
      <c r="AI133">
        <f t="shared" si="20"/>
        <v>0</v>
      </c>
      <c r="AK133">
        <f>IF(ISEVEN(B133),$O$2*P133,$O$1*P133)</f>
        <v>-0.5021937906631435</v>
      </c>
      <c r="AL133" s="3">
        <f t="shared" si="36"/>
        <v>-0.7321937906631435</v>
      </c>
      <c r="AM133">
        <f t="shared" si="21"/>
        <v>-0.0004516711833784507</v>
      </c>
      <c r="AN133">
        <f t="shared" si="22"/>
        <v>0.02218114602587802</v>
      </c>
      <c r="AO133" s="3">
        <f t="shared" si="37"/>
        <v>-0.240000000000002</v>
      </c>
    </row>
    <row r="134" spans="2:41" ht="12.75">
      <c r="B134">
        <v>424</v>
      </c>
      <c r="C134">
        <v>2.664</v>
      </c>
      <c r="D134">
        <v>2.658</v>
      </c>
      <c r="E134">
        <v>1.353</v>
      </c>
      <c r="F134">
        <v>1.319</v>
      </c>
      <c r="G134">
        <v>10.86</v>
      </c>
      <c r="H134">
        <v>13.07</v>
      </c>
      <c r="I134" s="3">
        <f t="shared" si="23"/>
        <v>-0.019584877831006053</v>
      </c>
      <c r="J134" s="9">
        <f t="shared" si="24"/>
        <v>-0.22106002102515368</v>
      </c>
      <c r="K134" s="3">
        <f t="shared" si="25"/>
        <v>2.210000000000001</v>
      </c>
      <c r="L134">
        <v>0.9838</v>
      </c>
      <c r="M134">
        <v>0.6732</v>
      </c>
      <c r="N134" s="3">
        <f t="shared" si="26"/>
        <v>-0.3106</v>
      </c>
      <c r="O134" s="3">
        <f t="shared" si="27"/>
        <v>-0.07060886732324298</v>
      </c>
      <c r="P134" s="3">
        <f t="shared" si="28"/>
        <v>-0.3233676635701799</v>
      </c>
      <c r="R134" s="3">
        <f t="shared" si="29"/>
        <v>2.661</v>
      </c>
      <c r="S134" s="3">
        <f t="shared" si="30"/>
        <v>1.3359999999999999</v>
      </c>
      <c r="T134" t="s">
        <v>150</v>
      </c>
      <c r="U134">
        <v>524.42091</v>
      </c>
      <c r="V134" s="3">
        <f aca="true" t="shared" si="38" ref="V134:V197">B134-T134</f>
        <v>0</v>
      </c>
      <c r="W134" s="3">
        <f t="shared" si="31"/>
        <v>0.07060886732324298</v>
      </c>
      <c r="X134" s="3">
        <f t="shared" si="32"/>
        <v>0.3233676635701799</v>
      </c>
      <c r="Y134" s="5">
        <f t="shared" si="33"/>
        <v>0.02544910179640721</v>
      </c>
      <c r="AA134" s="4" t="s">
        <v>368</v>
      </c>
      <c r="AB134" s="4">
        <v>2710</v>
      </c>
      <c r="AC134" s="4">
        <v>2642</v>
      </c>
      <c r="AD134" s="4">
        <v>-2</v>
      </c>
      <c r="AE134" s="11">
        <f t="shared" si="34"/>
        <v>-0.22072955191794655</v>
      </c>
      <c r="AF134" s="3">
        <f>20*LOG(AC134/AB134)/0.88587</f>
        <v>-0.24916697926100503</v>
      </c>
      <c r="AG134" s="7">
        <v>-0.37</v>
      </c>
      <c r="AH134">
        <f t="shared" si="35"/>
        <v>424</v>
      </c>
      <c r="AI134">
        <f aca="true" t="shared" si="39" ref="AI134:AI197">B134-AH134</f>
        <v>0</v>
      </c>
      <c r="AK134">
        <f>IF(ISEVEN(B134),$O$2*P134,$O$1*P134)</f>
        <v>-0.3654054598343032</v>
      </c>
      <c r="AL134" s="3">
        <f t="shared" si="36"/>
        <v>0.00459454016569677</v>
      </c>
      <c r="AM134">
        <f aca="true" t="shared" si="40" ref="AM134:AM197">(E134-0.0005*AB134)/E134</f>
        <v>-0.001478196600147821</v>
      </c>
      <c r="AN134">
        <f aca="true" t="shared" si="41" ref="AN134:AN197">(F134-0.0005*AC134)/F134</f>
        <v>-0.0015163002274450356</v>
      </c>
      <c r="AO134" s="3">
        <f t="shared" si="37"/>
        <v>0.21000000000000085</v>
      </c>
    </row>
    <row r="135" spans="2:41" ht="12.75">
      <c r="B135">
        <v>425</v>
      </c>
      <c r="C135">
        <v>2.672</v>
      </c>
      <c r="D135">
        <v>2.696</v>
      </c>
      <c r="E135">
        <v>1.413</v>
      </c>
      <c r="F135">
        <v>1.465</v>
      </c>
      <c r="G135">
        <v>10.69</v>
      </c>
      <c r="H135">
        <v>26.81</v>
      </c>
      <c r="I135" s="3">
        <f aca="true" t="shared" si="42" ref="I135:I198">20*LOG(D135/C135)</f>
        <v>0.0776686811954822</v>
      </c>
      <c r="J135" s="9">
        <f aca="true" t="shared" si="43" ref="J135:J198">20*LOG(F135/E135)</f>
        <v>0.3139092568313936</v>
      </c>
      <c r="K135" s="3">
        <f aca="true" t="shared" si="44" ref="K135:K198">H135-G135</f>
        <v>16.119999999999997</v>
      </c>
      <c r="L135">
        <v>0.8382</v>
      </c>
      <c r="M135">
        <v>1.624</v>
      </c>
      <c r="N135" s="3">
        <f aca="true" t="shared" si="45" ref="N135:N198">M135-L135</f>
        <v>0.7858000000000002</v>
      </c>
      <c r="O135" s="3">
        <f aca="true" t="shared" si="46" ref="O135:O198">I135-$I$3</f>
        <v>0.026644691703245273</v>
      </c>
      <c r="P135" s="3">
        <f aca="true" t="shared" si="47" ref="P135:P198">J135-$J$3</f>
        <v>0.21160161428636737</v>
      </c>
      <c r="R135" s="3">
        <f aca="true" t="shared" si="48" ref="R135:R198">AVERAGE(C135:D135)</f>
        <v>2.684</v>
      </c>
      <c r="S135" s="3">
        <f aca="true" t="shared" si="49" ref="S135:S198">AVERAGE(E135:F135)</f>
        <v>1.439</v>
      </c>
      <c r="T135" t="s">
        <v>151</v>
      </c>
      <c r="U135">
        <v>472.475835</v>
      </c>
      <c r="V135" s="3">
        <f t="shared" si="38"/>
        <v>0</v>
      </c>
      <c r="W135" s="3">
        <f aca="true" t="shared" si="50" ref="W135:W198">ABS(O135)</f>
        <v>0.026644691703245273</v>
      </c>
      <c r="X135" s="3">
        <f aca="true" t="shared" si="51" ref="X135:X198">ABS(P135)</f>
        <v>0.21160161428636737</v>
      </c>
      <c r="Y135" s="5">
        <f aca="true" t="shared" si="52" ref="Y135:Y198">ABS(F135-E135)/(0.5*(F135+E135))</f>
        <v>0.036136205698401695</v>
      </c>
      <c r="AA135" s="4" t="s">
        <v>369</v>
      </c>
      <c r="AB135" s="4">
        <v>2830</v>
      </c>
      <c r="AC135" s="4">
        <v>2931</v>
      </c>
      <c r="AD135" s="4">
        <v>-16</v>
      </c>
      <c r="AE135" s="11">
        <f aca="true" t="shared" si="53" ref="AE135:AE198">20*LOG(AC135/AB135)</f>
        <v>0.30458765828290457</v>
      </c>
      <c r="AF135" s="3">
        <f>20*LOG(AC135/AB135)/0.599265</f>
        <v>0.508268726327926</v>
      </c>
      <c r="AG135" s="7">
        <v>-0.01</v>
      </c>
      <c r="AH135">
        <f aca="true" t="shared" si="54" ref="AH135:AH198">VALUE(RIGHT(AA135,3))</f>
        <v>425</v>
      </c>
      <c r="AI135">
        <f t="shared" si="39"/>
        <v>0</v>
      </c>
      <c r="AK135">
        <f>IF(ISEVEN(B135),$O$2*P135,$O$1*P135)</f>
        <v>0.3533746958582335</v>
      </c>
      <c r="AL135" s="3">
        <f aca="true" t="shared" si="55" ref="AL135:AL198">AK135-AG135</f>
        <v>0.3633746958582335</v>
      </c>
      <c r="AM135">
        <f t="shared" si="40"/>
        <v>-0.0014154281670205248</v>
      </c>
      <c r="AN135">
        <f t="shared" si="41"/>
        <v>-0.00034129692832760743</v>
      </c>
      <c r="AO135" s="3">
        <f aca="true" t="shared" si="56" ref="AO135:AO198">K135+AD135</f>
        <v>0.11999999999999744</v>
      </c>
    </row>
    <row r="136" spans="2:41" ht="12.75">
      <c r="B136">
        <v>426</v>
      </c>
      <c r="C136">
        <v>2.722</v>
      </c>
      <c r="D136">
        <v>2.753</v>
      </c>
      <c r="E136">
        <v>1.534</v>
      </c>
      <c r="F136">
        <v>1.639</v>
      </c>
      <c r="G136">
        <v>6.234</v>
      </c>
      <c r="H136">
        <v>12.85</v>
      </c>
      <c r="I136" s="3">
        <f t="shared" si="42"/>
        <v>0.09836181052028864</v>
      </c>
      <c r="J136" s="9">
        <f t="shared" si="43"/>
        <v>0.5750718791507382</v>
      </c>
      <c r="K136" s="3">
        <f t="shared" si="44"/>
        <v>6.616</v>
      </c>
      <c r="L136">
        <v>0.7769</v>
      </c>
      <c r="M136">
        <v>1.219</v>
      </c>
      <c r="N136" s="3">
        <f t="shared" si="45"/>
        <v>0.44210000000000005</v>
      </c>
      <c r="O136" s="3">
        <f t="shared" si="46"/>
        <v>0.04733782102805171</v>
      </c>
      <c r="P136" s="3">
        <f t="shared" si="47"/>
        <v>0.472764236605712</v>
      </c>
      <c r="R136" s="3">
        <f t="shared" si="48"/>
        <v>2.7375</v>
      </c>
      <c r="S136" s="3">
        <f t="shared" si="49"/>
        <v>1.5865</v>
      </c>
      <c r="T136" t="s">
        <v>152</v>
      </c>
      <c r="U136">
        <v>416.28925</v>
      </c>
      <c r="V136" s="3">
        <f t="shared" si="38"/>
        <v>0</v>
      </c>
      <c r="W136" s="3">
        <f t="shared" si="50"/>
        <v>0.04733782102805171</v>
      </c>
      <c r="X136" s="3">
        <f t="shared" si="51"/>
        <v>0.472764236605712</v>
      </c>
      <c r="Y136" s="5">
        <f t="shared" si="52"/>
        <v>0.06618342262842734</v>
      </c>
      <c r="AA136" s="4" t="s">
        <v>370</v>
      </c>
      <c r="AB136" s="4">
        <v>3111</v>
      </c>
      <c r="AC136" s="4">
        <v>3314</v>
      </c>
      <c r="AD136" s="4">
        <v>-6</v>
      </c>
      <c r="AE136" s="11">
        <f t="shared" si="53"/>
        <v>0.5490498594922912</v>
      </c>
      <c r="AF136" s="3">
        <f>20*LOG(AC136/AB136)/0.88587</f>
        <v>0.6197860402680881</v>
      </c>
      <c r="AG136" s="7">
        <v>0.21</v>
      </c>
      <c r="AH136">
        <f t="shared" si="54"/>
        <v>426</v>
      </c>
      <c r="AI136">
        <f t="shared" si="39"/>
        <v>0</v>
      </c>
      <c r="AK136">
        <f>IF(ISEVEN(B136),$O$2*P136,$O$1*P136)</f>
        <v>0.5342235873644545</v>
      </c>
      <c r="AL136" s="3">
        <f t="shared" si="55"/>
        <v>0.32422358736445456</v>
      </c>
      <c r="AM136">
        <f t="shared" si="40"/>
        <v>-0.014015645371577623</v>
      </c>
      <c r="AN136">
        <f t="shared" si="41"/>
        <v>-0.010982306284319716</v>
      </c>
      <c r="AO136" s="3">
        <f t="shared" si="56"/>
        <v>0.6159999999999997</v>
      </c>
    </row>
    <row r="137" spans="2:41" ht="12.75">
      <c r="B137">
        <v>427</v>
      </c>
      <c r="C137">
        <v>2.79</v>
      </c>
      <c r="D137">
        <v>2.792</v>
      </c>
      <c r="E137">
        <v>1.662</v>
      </c>
      <c r="F137">
        <v>1.657</v>
      </c>
      <c r="G137">
        <v>9.826</v>
      </c>
      <c r="H137">
        <v>27.59</v>
      </c>
      <c r="I137" s="3">
        <f t="shared" si="42"/>
        <v>0.006224213550518038</v>
      </c>
      <c r="J137" s="9">
        <f t="shared" si="43"/>
        <v>-0.026170220575107966</v>
      </c>
      <c r="K137" s="3">
        <f t="shared" si="44"/>
        <v>17.764</v>
      </c>
      <c r="L137">
        <v>-0.3024</v>
      </c>
      <c r="M137">
        <v>0.4648</v>
      </c>
      <c r="N137" s="3">
        <f t="shared" si="45"/>
        <v>0.7672</v>
      </c>
      <c r="O137" s="3">
        <f t="shared" si="46"/>
        <v>-0.04479977594171889</v>
      </c>
      <c r="P137" s="3">
        <f t="shared" si="47"/>
        <v>-0.12847786312013418</v>
      </c>
      <c r="R137" s="3">
        <f t="shared" si="48"/>
        <v>2.791</v>
      </c>
      <c r="S137" s="3">
        <f t="shared" si="49"/>
        <v>1.6595</v>
      </c>
      <c r="T137" t="s">
        <v>153</v>
      </c>
      <c r="U137">
        <v>359.251295</v>
      </c>
      <c r="V137" s="3">
        <f t="shared" si="38"/>
        <v>0</v>
      </c>
      <c r="W137" s="3">
        <f t="shared" si="50"/>
        <v>0.04479977594171889</v>
      </c>
      <c r="X137" s="3">
        <f t="shared" si="51"/>
        <v>0.12847786312013418</v>
      </c>
      <c r="Y137" s="5">
        <f t="shared" si="52"/>
        <v>0.0030129557095510055</v>
      </c>
      <c r="AA137" s="4" t="s">
        <v>371</v>
      </c>
      <c r="AB137" s="4">
        <v>3327</v>
      </c>
      <c r="AC137" s="4">
        <v>3315</v>
      </c>
      <c r="AD137" s="4">
        <v>-17</v>
      </c>
      <c r="AE137" s="11">
        <f t="shared" si="53"/>
        <v>-0.03138536256061099</v>
      </c>
      <c r="AF137" s="3">
        <f>20*LOG(AC137/AB137)/0.599265</f>
        <v>-0.05237309464195471</v>
      </c>
      <c r="AG137" s="7">
        <v>0.72</v>
      </c>
      <c r="AH137">
        <f t="shared" si="54"/>
        <v>427</v>
      </c>
      <c r="AI137">
        <f t="shared" si="39"/>
        <v>0</v>
      </c>
      <c r="AK137">
        <f>IF(ISEVEN(B137),$O$2*P137,$O$1*P137)</f>
        <v>-0.21455803141062407</v>
      </c>
      <c r="AL137" s="3">
        <f t="shared" si="55"/>
        <v>-0.9345580314106241</v>
      </c>
      <c r="AM137">
        <f t="shared" si="40"/>
        <v>-0.0009025270758123087</v>
      </c>
      <c r="AN137">
        <f t="shared" si="41"/>
        <v>-0.0003017501508750422</v>
      </c>
      <c r="AO137" s="3">
        <f t="shared" si="56"/>
        <v>0.7639999999999993</v>
      </c>
    </row>
    <row r="138" spans="2:41" ht="12.75">
      <c r="B138">
        <v>428</v>
      </c>
      <c r="C138">
        <v>2.8</v>
      </c>
      <c r="D138">
        <v>2.818</v>
      </c>
      <c r="E138">
        <v>1.848</v>
      </c>
      <c r="F138">
        <v>1.831</v>
      </c>
      <c r="G138">
        <v>8.743</v>
      </c>
      <c r="H138">
        <v>5.673</v>
      </c>
      <c r="I138" s="3">
        <f t="shared" si="42"/>
        <v>0.05565914862236821</v>
      </c>
      <c r="J138" s="9">
        <f t="shared" si="43"/>
        <v>-0.0802724516478295</v>
      </c>
      <c r="K138" s="3">
        <f t="shared" si="44"/>
        <v>-3.0700000000000003</v>
      </c>
      <c r="L138">
        <v>0.03668</v>
      </c>
      <c r="M138">
        <v>-0.2379</v>
      </c>
      <c r="N138" s="3">
        <f t="shared" si="45"/>
        <v>-0.27458</v>
      </c>
      <c r="O138" s="3">
        <f t="shared" si="46"/>
        <v>0.0046351591301312806</v>
      </c>
      <c r="P138" s="3">
        <f t="shared" si="47"/>
        <v>-0.1825800941928557</v>
      </c>
      <c r="R138" s="3">
        <f t="shared" si="48"/>
        <v>2.809</v>
      </c>
      <c r="S138" s="3">
        <f t="shared" si="49"/>
        <v>1.8395000000000001</v>
      </c>
      <c r="T138" t="s">
        <v>154</v>
      </c>
      <c r="U138">
        <v>305.131775</v>
      </c>
      <c r="V138" s="3">
        <f t="shared" si="38"/>
        <v>0</v>
      </c>
      <c r="W138" s="3">
        <f t="shared" si="50"/>
        <v>0.0046351591301312806</v>
      </c>
      <c r="X138" s="3">
        <f t="shared" si="51"/>
        <v>0.1825800941928557</v>
      </c>
      <c r="Y138" s="5">
        <f t="shared" si="52"/>
        <v>0.00924164175047574</v>
      </c>
      <c r="AA138" s="4" t="s">
        <v>372</v>
      </c>
      <c r="AB138" s="4">
        <v>3699</v>
      </c>
      <c r="AC138" s="4">
        <v>3664</v>
      </c>
      <c r="AD138" s="4">
        <v>4</v>
      </c>
      <c r="AE138" s="11">
        <f t="shared" si="53"/>
        <v>-0.08257732639162656</v>
      </c>
      <c r="AF138" s="3">
        <f>20*LOG(AC138/AB138)/0.88587</f>
        <v>-0.09321607729308652</v>
      </c>
      <c r="AG138" s="7">
        <v>-0.12</v>
      </c>
      <c r="AH138">
        <f t="shared" si="54"/>
        <v>428</v>
      </c>
      <c r="AI138">
        <f t="shared" si="39"/>
        <v>0</v>
      </c>
      <c r="AK138">
        <f>IF(ISEVEN(B138),$O$2*P138,$O$1*P138)</f>
        <v>-0.20631550643792693</v>
      </c>
      <c r="AL138" s="3">
        <f t="shared" si="55"/>
        <v>-0.08631550643792693</v>
      </c>
      <c r="AM138">
        <f t="shared" si="40"/>
        <v>-0.0008116883116883424</v>
      </c>
      <c r="AN138">
        <f t="shared" si="41"/>
        <v>-0.0005461496450027919</v>
      </c>
      <c r="AO138" s="3">
        <f t="shared" si="56"/>
        <v>0.9299999999999997</v>
      </c>
    </row>
    <row r="139" spans="2:41" ht="12.75">
      <c r="B139">
        <v>429</v>
      </c>
      <c r="C139">
        <v>2.875</v>
      </c>
      <c r="D139">
        <v>2.888</v>
      </c>
      <c r="E139">
        <v>2.048</v>
      </c>
      <c r="F139">
        <v>2.06</v>
      </c>
      <c r="G139">
        <v>4.52</v>
      </c>
      <c r="H139">
        <v>2.552</v>
      </c>
      <c r="I139" s="3">
        <f t="shared" si="42"/>
        <v>0.039186797439044935</v>
      </c>
      <c r="J139" s="9">
        <f t="shared" si="43"/>
        <v>0.050745361307205056</v>
      </c>
      <c r="K139" s="3">
        <f t="shared" si="44"/>
        <v>-1.9679999999999995</v>
      </c>
      <c r="L139">
        <v>-0.02802</v>
      </c>
      <c r="M139">
        <v>-0.1682</v>
      </c>
      <c r="N139" s="3">
        <f t="shared" si="45"/>
        <v>-0.14018</v>
      </c>
      <c r="O139" s="3">
        <f t="shared" si="46"/>
        <v>-0.011837192053191996</v>
      </c>
      <c r="P139" s="3">
        <f t="shared" si="47"/>
        <v>-0.05156228123782115</v>
      </c>
      <c r="R139" s="3">
        <f t="shared" si="48"/>
        <v>2.8815</v>
      </c>
      <c r="S139" s="3">
        <f t="shared" si="49"/>
        <v>2.0540000000000003</v>
      </c>
      <c r="T139" t="s">
        <v>155</v>
      </c>
      <c r="U139">
        <v>250.89337</v>
      </c>
      <c r="V139" s="3">
        <f t="shared" si="38"/>
        <v>0</v>
      </c>
      <c r="W139" s="3">
        <f t="shared" si="50"/>
        <v>0.011837192053191996</v>
      </c>
      <c r="X139" s="3">
        <f t="shared" si="51"/>
        <v>0.05156228123782115</v>
      </c>
      <c r="Y139" s="5">
        <f t="shared" si="52"/>
        <v>0.005842259006815973</v>
      </c>
      <c r="AA139" s="4" t="s">
        <v>373</v>
      </c>
      <c r="AB139" s="4">
        <v>4107</v>
      </c>
      <c r="AC139" s="4">
        <v>4133</v>
      </c>
      <c r="AD139" s="4">
        <v>1</v>
      </c>
      <c r="AE139" s="11">
        <f t="shared" si="53"/>
        <v>0.054814048561115214</v>
      </c>
      <c r="AF139" s="3">
        <f>20*LOG(AC139/AB139)/0.599265</f>
        <v>0.09146879687803428</v>
      </c>
      <c r="AG139" s="7">
        <v>1.08</v>
      </c>
      <c r="AH139">
        <f t="shared" si="54"/>
        <v>429</v>
      </c>
      <c r="AI139">
        <f t="shared" si="39"/>
        <v>0</v>
      </c>
      <c r="AK139">
        <f>IF(ISEVEN(B139),$O$2*P139,$O$1*P139)</f>
        <v>-0.08610900966716133</v>
      </c>
      <c r="AL139" s="3">
        <f t="shared" si="55"/>
        <v>-1.1661090096671614</v>
      </c>
      <c r="AM139">
        <f t="shared" si="40"/>
        <v>-0.0026855468750000295</v>
      </c>
      <c r="AN139">
        <f t="shared" si="41"/>
        <v>-0.0031553398058252187</v>
      </c>
      <c r="AO139" s="3">
        <f t="shared" si="56"/>
        <v>-0.9679999999999995</v>
      </c>
    </row>
    <row r="140" spans="2:41" ht="12.75">
      <c r="B140">
        <v>430</v>
      </c>
      <c r="C140">
        <v>2.929</v>
      </c>
      <c r="D140">
        <v>2.95</v>
      </c>
      <c r="E140">
        <v>2.278</v>
      </c>
      <c r="F140">
        <v>2.268</v>
      </c>
      <c r="G140">
        <v>4.283</v>
      </c>
      <c r="H140">
        <v>4.729</v>
      </c>
      <c r="I140" s="3">
        <f t="shared" si="42"/>
        <v>0.062052885931288174</v>
      </c>
      <c r="J140" s="9">
        <f t="shared" si="43"/>
        <v>-0.03821339044425289</v>
      </c>
      <c r="K140" s="3">
        <f t="shared" si="44"/>
        <v>0.44599999999999973</v>
      </c>
      <c r="L140">
        <v>-0.005781</v>
      </c>
      <c r="M140">
        <v>-0.2567</v>
      </c>
      <c r="N140" s="3">
        <f t="shared" si="45"/>
        <v>-0.250919</v>
      </c>
      <c r="O140" s="3">
        <f t="shared" si="46"/>
        <v>0.011028896439051243</v>
      </c>
      <c r="P140" s="3">
        <f t="shared" si="47"/>
        <v>-0.1405210329892791</v>
      </c>
      <c r="R140" s="3">
        <f t="shared" si="48"/>
        <v>2.9395</v>
      </c>
      <c r="S140" s="3">
        <f t="shared" si="49"/>
        <v>2.2729999999999997</v>
      </c>
      <c r="T140" t="s">
        <v>156</v>
      </c>
      <c r="U140">
        <v>195.71538999999999</v>
      </c>
      <c r="V140" s="3">
        <f t="shared" si="38"/>
        <v>0</v>
      </c>
      <c r="W140" s="3">
        <f t="shared" si="50"/>
        <v>0.011028896439051243</v>
      </c>
      <c r="X140" s="3">
        <f t="shared" si="51"/>
        <v>0.1405210329892791</v>
      </c>
      <c r="Y140" s="5">
        <f t="shared" si="52"/>
        <v>0.0043994720633525</v>
      </c>
      <c r="AA140" s="4" t="s">
        <v>374</v>
      </c>
      <c r="AB140" s="4">
        <v>4564</v>
      </c>
      <c r="AC140" s="4">
        <v>4538</v>
      </c>
      <c r="AD140" s="4">
        <v>0</v>
      </c>
      <c r="AE140" s="11">
        <f t="shared" si="53"/>
        <v>-0.0496228839451971</v>
      </c>
      <c r="AF140" s="3">
        <f>20*LOG(AC140/AB140)/0.88587</f>
        <v>-0.05601598874010532</v>
      </c>
      <c r="AG140" s="7">
        <v>0.13</v>
      </c>
      <c r="AH140">
        <f t="shared" si="54"/>
        <v>430</v>
      </c>
      <c r="AI140">
        <f t="shared" si="39"/>
        <v>0</v>
      </c>
      <c r="AK140">
        <f>IF(ISEVEN(B140),$O$2*P140,$O$1*P140)</f>
        <v>-0.15878876727788535</v>
      </c>
      <c r="AL140" s="3">
        <f t="shared" si="55"/>
        <v>-0.2887887672778854</v>
      </c>
      <c r="AM140">
        <f t="shared" si="40"/>
        <v>-0.0017559262510974554</v>
      </c>
      <c r="AN140">
        <f t="shared" si="41"/>
        <v>-0.0004409171075839215</v>
      </c>
      <c r="AO140" s="3">
        <f t="shared" si="56"/>
        <v>0.44599999999999973</v>
      </c>
    </row>
    <row r="141" spans="2:41" ht="12.75">
      <c r="B141">
        <v>501</v>
      </c>
      <c r="C141">
        <v>2.943</v>
      </c>
      <c r="D141">
        <v>2.958</v>
      </c>
      <c r="E141">
        <v>2.527</v>
      </c>
      <c r="F141">
        <v>2.543</v>
      </c>
      <c r="G141">
        <v>4.324</v>
      </c>
      <c r="H141">
        <v>5.942</v>
      </c>
      <c r="I141" s="3">
        <f t="shared" si="42"/>
        <v>0.044158151225253975</v>
      </c>
      <c r="J141" s="9">
        <f t="shared" si="43"/>
        <v>0.05482236511588297</v>
      </c>
      <c r="K141" s="3">
        <f t="shared" si="44"/>
        <v>1.6180000000000003</v>
      </c>
      <c r="L141">
        <v>-0.07145</v>
      </c>
      <c r="M141">
        <v>-0.09047</v>
      </c>
      <c r="N141" s="3">
        <f t="shared" si="45"/>
        <v>-0.019019999999999995</v>
      </c>
      <c r="O141" s="3">
        <f t="shared" si="46"/>
        <v>-0.006865838266982956</v>
      </c>
      <c r="P141" s="3">
        <f t="shared" si="47"/>
        <v>-0.04748527742914324</v>
      </c>
      <c r="R141" s="3">
        <f t="shared" si="48"/>
        <v>2.9505</v>
      </c>
      <c r="S141" s="3">
        <f t="shared" si="49"/>
        <v>2.535</v>
      </c>
      <c r="T141" t="s">
        <v>157</v>
      </c>
      <c r="U141">
        <v>155.720175</v>
      </c>
      <c r="V141" s="3">
        <f t="shared" si="38"/>
        <v>0</v>
      </c>
      <c r="W141" s="3">
        <f t="shared" si="50"/>
        <v>0.006865838266982956</v>
      </c>
      <c r="X141" s="3">
        <f t="shared" si="51"/>
        <v>0.04748527742914324</v>
      </c>
      <c r="Y141" s="5">
        <f t="shared" si="52"/>
        <v>0.006311637080867855</v>
      </c>
      <c r="AA141" s="4" t="s">
        <v>375</v>
      </c>
      <c r="AB141" s="4">
        <v>5059</v>
      </c>
      <c r="AC141" s="4">
        <v>5090</v>
      </c>
      <c r="AD141" s="4">
        <v>-1</v>
      </c>
      <c r="AE141" s="11">
        <f t="shared" si="53"/>
        <v>0.05306205856382861</v>
      </c>
      <c r="AF141" s="3">
        <f>20*LOG(AC141/AB141)/0.599265</f>
        <v>0.0885452321824712</v>
      </c>
      <c r="AG141" s="7">
        <v>0.11</v>
      </c>
      <c r="AH141">
        <f t="shared" si="54"/>
        <v>501</v>
      </c>
      <c r="AI141">
        <f t="shared" si="39"/>
        <v>0</v>
      </c>
      <c r="AK141">
        <f>IF(ISEVEN(B141),$O$2*P141,$O$1*P141)</f>
        <v>-0.0793004133066692</v>
      </c>
      <c r="AL141" s="3">
        <f t="shared" si="55"/>
        <v>-0.1893004133066692</v>
      </c>
      <c r="AM141">
        <f t="shared" si="40"/>
        <v>-0.0009893153937475055</v>
      </c>
      <c r="AN141">
        <f t="shared" si="41"/>
        <v>-0.0007864726700746282</v>
      </c>
      <c r="AO141" s="3">
        <f t="shared" si="56"/>
        <v>0.6180000000000003</v>
      </c>
    </row>
    <row r="142" spans="2:41" ht="12.75">
      <c r="B142">
        <v>502</v>
      </c>
      <c r="C142">
        <v>2.915</v>
      </c>
      <c r="D142">
        <v>2.933</v>
      </c>
      <c r="E142">
        <v>2.243</v>
      </c>
      <c r="F142">
        <v>2.231</v>
      </c>
      <c r="G142">
        <v>4.407</v>
      </c>
      <c r="H142">
        <v>7.162</v>
      </c>
      <c r="I142" s="3">
        <f t="shared" si="42"/>
        <v>0.05347007771038515</v>
      </c>
      <c r="J142" s="9">
        <f t="shared" si="43"/>
        <v>-0.04659406598260063</v>
      </c>
      <c r="K142" s="3">
        <f t="shared" si="44"/>
        <v>2.755</v>
      </c>
      <c r="L142">
        <v>-0.0485</v>
      </c>
      <c r="M142">
        <v>-0.2468</v>
      </c>
      <c r="N142" s="3">
        <f t="shared" si="45"/>
        <v>-0.19829999999999998</v>
      </c>
      <c r="O142" s="3">
        <f t="shared" si="46"/>
        <v>0.0024460882181482207</v>
      </c>
      <c r="P142" s="3">
        <f t="shared" si="47"/>
        <v>-0.14890170852762685</v>
      </c>
      <c r="R142" s="3">
        <f t="shared" si="48"/>
        <v>2.924</v>
      </c>
      <c r="S142" s="3">
        <f t="shared" si="49"/>
        <v>2.237</v>
      </c>
      <c r="T142" t="s">
        <v>158</v>
      </c>
      <c r="U142">
        <v>202.53402</v>
      </c>
      <c r="V142" s="3">
        <f t="shared" si="38"/>
        <v>0</v>
      </c>
      <c r="W142" s="3">
        <f t="shared" si="50"/>
        <v>0.0024460882181482207</v>
      </c>
      <c r="X142" s="3">
        <f t="shared" si="51"/>
        <v>0.14890170852762685</v>
      </c>
      <c r="Y142" s="5">
        <f t="shared" si="52"/>
        <v>0.005364327223960666</v>
      </c>
      <c r="AA142" s="4" t="s">
        <v>376</v>
      </c>
      <c r="AB142" s="4">
        <v>4503</v>
      </c>
      <c r="AC142" s="4">
        <v>4473</v>
      </c>
      <c r="AD142" s="4">
        <v>-2</v>
      </c>
      <c r="AE142" s="11">
        <f t="shared" si="53"/>
        <v>-0.058060975805517175</v>
      </c>
      <c r="AF142" s="3">
        <f>20*LOG(AC142/AB142)/0.88587</f>
        <v>-0.06554119205472267</v>
      </c>
      <c r="AG142" s="7">
        <v>-0.2</v>
      </c>
      <c r="AH142">
        <f t="shared" si="54"/>
        <v>502</v>
      </c>
      <c r="AI142">
        <f t="shared" si="39"/>
        <v>0</v>
      </c>
      <c r="AK142">
        <f>IF(ISEVEN(B142),$O$2*P142,$O$1*P142)</f>
        <v>-0.16825893063621833</v>
      </c>
      <c r="AL142" s="3">
        <f t="shared" si="55"/>
        <v>0.03174106936378168</v>
      </c>
      <c r="AM142">
        <f t="shared" si="40"/>
        <v>-0.0037895675434686466</v>
      </c>
      <c r="AN142">
        <f t="shared" si="41"/>
        <v>-0.002465262214253725</v>
      </c>
      <c r="AO142" s="3">
        <f t="shared" si="56"/>
        <v>0.7549999999999999</v>
      </c>
    </row>
    <row r="143" spans="2:41" ht="12.75">
      <c r="B143">
        <v>503</v>
      </c>
      <c r="C143">
        <v>2.863</v>
      </c>
      <c r="D143">
        <v>2.88</v>
      </c>
      <c r="E143">
        <v>2.028</v>
      </c>
      <c r="F143">
        <v>2.044</v>
      </c>
      <c r="G143">
        <v>4.25</v>
      </c>
      <c r="H143">
        <v>6.354</v>
      </c>
      <c r="I143" s="3">
        <f t="shared" si="42"/>
        <v>0.05142279475264408</v>
      </c>
      <c r="J143" s="9">
        <f t="shared" si="43"/>
        <v>0.06825881602753546</v>
      </c>
      <c r="K143" s="3">
        <f t="shared" si="44"/>
        <v>2.104</v>
      </c>
      <c r="L143">
        <v>0.06131</v>
      </c>
      <c r="M143">
        <v>0.002969</v>
      </c>
      <c r="N143" s="3">
        <f t="shared" si="45"/>
        <v>-0.058341000000000004</v>
      </c>
      <c r="O143" s="3">
        <f t="shared" si="46"/>
        <v>0.0003988052604071493</v>
      </c>
      <c r="P143" s="3">
        <f t="shared" si="47"/>
        <v>-0.03404882651749075</v>
      </c>
      <c r="R143" s="3">
        <f t="shared" si="48"/>
        <v>2.8715</v>
      </c>
      <c r="S143" s="3">
        <f t="shared" si="49"/>
        <v>2.036</v>
      </c>
      <c r="T143" t="s">
        <v>159</v>
      </c>
      <c r="U143">
        <v>258.55953500000004</v>
      </c>
      <c r="V143" s="3">
        <f t="shared" si="38"/>
        <v>0</v>
      </c>
      <c r="W143" s="3">
        <f t="shared" si="50"/>
        <v>0.0003988052604071493</v>
      </c>
      <c r="X143" s="3">
        <f t="shared" si="51"/>
        <v>0.03404882651749075</v>
      </c>
      <c r="Y143" s="5">
        <f t="shared" si="52"/>
        <v>0.007858546168958749</v>
      </c>
      <c r="AA143" s="4" t="s">
        <v>377</v>
      </c>
      <c r="AB143" s="4">
        <v>4077</v>
      </c>
      <c r="AC143" s="4">
        <v>4100</v>
      </c>
      <c r="AD143" s="4">
        <v>-2</v>
      </c>
      <c r="AE143" s="11">
        <f t="shared" si="53"/>
        <v>0.04886290535157474</v>
      </c>
      <c r="AF143" s="3">
        <f>20*LOG(AC143/AB143)/0.599265</f>
        <v>0.08153805970910154</v>
      </c>
      <c r="AG143" s="7">
        <v>0.11</v>
      </c>
      <c r="AH143">
        <f t="shared" si="54"/>
        <v>503</v>
      </c>
      <c r="AI143">
        <f t="shared" si="39"/>
        <v>0</v>
      </c>
      <c r="AK143">
        <f>IF(ISEVEN(B143),$O$2*P143,$O$1*P143)</f>
        <v>-0.05686154028420955</v>
      </c>
      <c r="AL143" s="3">
        <f t="shared" si="55"/>
        <v>-0.16686154028420955</v>
      </c>
      <c r="AM143">
        <f t="shared" si="40"/>
        <v>-0.005177514792899385</v>
      </c>
      <c r="AN143">
        <f t="shared" si="41"/>
        <v>-0.0029354207436398157</v>
      </c>
      <c r="AO143" s="3">
        <f t="shared" si="56"/>
        <v>0.10400000000000009</v>
      </c>
    </row>
    <row r="144" spans="2:41" ht="12.75">
      <c r="B144">
        <v>504</v>
      </c>
      <c r="C144">
        <v>2.793</v>
      </c>
      <c r="D144">
        <v>2.822</v>
      </c>
      <c r="E144">
        <v>1.814</v>
      </c>
      <c r="F144">
        <v>1.944</v>
      </c>
      <c r="G144">
        <v>4.291</v>
      </c>
      <c r="H144">
        <v>6.772</v>
      </c>
      <c r="I144" s="3">
        <f t="shared" si="42"/>
        <v>0.08972147434647955</v>
      </c>
      <c r="J144" s="9">
        <f t="shared" si="43"/>
        <v>0.6011795573235861</v>
      </c>
      <c r="K144" s="3">
        <f t="shared" si="44"/>
        <v>2.481</v>
      </c>
      <c r="L144">
        <v>-0.08858</v>
      </c>
      <c r="M144">
        <v>0.2347</v>
      </c>
      <c r="N144" s="3">
        <f t="shared" si="45"/>
        <v>0.32328</v>
      </c>
      <c r="O144" s="3">
        <f t="shared" si="46"/>
        <v>0.03869748485424262</v>
      </c>
      <c r="P144" s="3">
        <f t="shared" si="47"/>
        <v>0.49887191477855986</v>
      </c>
      <c r="R144" s="3">
        <f t="shared" si="48"/>
        <v>2.8075</v>
      </c>
      <c r="S144" s="3">
        <f t="shared" si="49"/>
        <v>1.879</v>
      </c>
      <c r="T144" t="s">
        <v>160</v>
      </c>
      <c r="U144">
        <v>310.41257</v>
      </c>
      <c r="V144" s="3">
        <f t="shared" si="38"/>
        <v>0</v>
      </c>
      <c r="W144" s="3">
        <f t="shared" si="50"/>
        <v>0.03869748485424262</v>
      </c>
      <c r="X144" s="3">
        <f t="shared" si="51"/>
        <v>0.49887191477855986</v>
      </c>
      <c r="Y144" s="5">
        <f t="shared" si="52"/>
        <v>0.06918573709419898</v>
      </c>
      <c r="AA144" s="4" t="s">
        <v>378</v>
      </c>
      <c r="AB144" s="4">
        <v>3645</v>
      </c>
      <c r="AC144" s="4">
        <v>3897</v>
      </c>
      <c r="AD144" s="4">
        <v>-3</v>
      </c>
      <c r="AE144" s="11">
        <f t="shared" si="53"/>
        <v>0.5806574627739374</v>
      </c>
      <c r="AF144" s="3">
        <f>20*LOG(AC144/AB144)/0.88587</f>
        <v>0.6554657712462747</v>
      </c>
      <c r="AG144" s="7">
        <v>0.46</v>
      </c>
      <c r="AH144">
        <f t="shared" si="54"/>
        <v>504</v>
      </c>
      <c r="AI144">
        <f t="shared" si="39"/>
        <v>0</v>
      </c>
      <c r="AK144">
        <f>IF(ISEVEN(B144),$O$2*P144,$O$1*P144)</f>
        <v>0.5637252636997726</v>
      </c>
      <c r="AL144" s="3">
        <f t="shared" si="55"/>
        <v>0.10372526369977259</v>
      </c>
      <c r="AM144">
        <f t="shared" si="40"/>
        <v>-0.004685777287761826</v>
      </c>
      <c r="AN144">
        <f t="shared" si="41"/>
        <v>-0.0023148148148149027</v>
      </c>
      <c r="AO144" s="3">
        <f t="shared" si="56"/>
        <v>-0.5190000000000001</v>
      </c>
    </row>
    <row r="145" spans="2:41" ht="12.75">
      <c r="B145">
        <v>505</v>
      </c>
      <c r="C145">
        <v>2.769</v>
      </c>
      <c r="D145">
        <v>2.788</v>
      </c>
      <c r="E145">
        <v>1.596</v>
      </c>
      <c r="F145">
        <v>1.63</v>
      </c>
      <c r="G145">
        <v>10.32</v>
      </c>
      <c r="H145">
        <v>12.42</v>
      </c>
      <c r="I145" s="3">
        <f t="shared" si="42"/>
        <v>0.059396273607945214</v>
      </c>
      <c r="J145" s="9">
        <f t="shared" si="43"/>
        <v>0.18309434778494352</v>
      </c>
      <c r="K145" s="3">
        <f t="shared" si="44"/>
        <v>2.0999999999999996</v>
      </c>
      <c r="L145">
        <v>-0.177</v>
      </c>
      <c r="M145">
        <v>-0.1697</v>
      </c>
      <c r="N145" s="3">
        <f t="shared" si="45"/>
        <v>0.007300000000000001</v>
      </c>
      <c r="O145" s="3">
        <f t="shared" si="46"/>
        <v>0.008372284115708284</v>
      </c>
      <c r="P145" s="3">
        <f t="shared" si="47"/>
        <v>0.08078670523991731</v>
      </c>
      <c r="R145" s="3">
        <f t="shared" si="48"/>
        <v>2.7785</v>
      </c>
      <c r="S145" s="3">
        <f t="shared" si="49"/>
        <v>1.613</v>
      </c>
      <c r="T145" t="s">
        <v>161</v>
      </c>
      <c r="U145">
        <v>367.07086</v>
      </c>
      <c r="V145" s="3">
        <f t="shared" si="38"/>
        <v>0</v>
      </c>
      <c r="W145" s="3">
        <f t="shared" si="50"/>
        <v>0.008372284115708284</v>
      </c>
      <c r="X145" s="3">
        <f t="shared" si="51"/>
        <v>0.08078670523991731</v>
      </c>
      <c r="Y145" s="5">
        <f t="shared" si="52"/>
        <v>0.021078735275883328</v>
      </c>
      <c r="AA145" s="4" t="s">
        <v>379</v>
      </c>
      <c r="AB145" s="4">
        <v>3194</v>
      </c>
      <c r="AC145" s="4">
        <v>3263</v>
      </c>
      <c r="AD145" s="4">
        <v>-2</v>
      </c>
      <c r="AE145" s="11">
        <f t="shared" si="53"/>
        <v>0.1856432397082159</v>
      </c>
      <c r="AF145" s="3">
        <f>20*LOG(AC145/AB145)/0.599265</f>
        <v>0.30978488599904197</v>
      </c>
      <c r="AG145" s="7">
        <v>0.11</v>
      </c>
      <c r="AH145">
        <f t="shared" si="54"/>
        <v>505</v>
      </c>
      <c r="AI145">
        <f t="shared" si="39"/>
        <v>0</v>
      </c>
      <c r="AK145">
        <f>IF(ISEVEN(B145),$O$2*P145,$O$1*P145)</f>
        <v>0.1349137977506619</v>
      </c>
      <c r="AL145" s="3">
        <f t="shared" si="55"/>
        <v>0.024913797750661895</v>
      </c>
      <c r="AM145">
        <f t="shared" si="40"/>
        <v>-0.0006265664160400313</v>
      </c>
      <c r="AN145">
        <f t="shared" si="41"/>
        <v>-0.000920245398773041</v>
      </c>
      <c r="AO145" s="3">
        <f t="shared" si="56"/>
        <v>0.09999999999999964</v>
      </c>
    </row>
    <row r="146" spans="2:41" ht="12.75">
      <c r="B146">
        <v>506</v>
      </c>
      <c r="C146">
        <v>2.677</v>
      </c>
      <c r="D146">
        <v>2.694</v>
      </c>
      <c r="E146">
        <v>1.458</v>
      </c>
      <c r="F146">
        <v>1.479</v>
      </c>
      <c r="G146">
        <v>10.85</v>
      </c>
      <c r="H146">
        <v>11.2</v>
      </c>
      <c r="I146" s="3">
        <f t="shared" si="42"/>
        <v>0.05498440400068267</v>
      </c>
      <c r="J146" s="9">
        <f t="shared" si="43"/>
        <v>0.1242130002987326</v>
      </c>
      <c r="K146" s="3">
        <f t="shared" si="44"/>
        <v>0.34999999999999964</v>
      </c>
      <c r="L146">
        <v>-0.1343</v>
      </c>
      <c r="M146">
        <v>-0.08291</v>
      </c>
      <c r="N146" s="3">
        <f t="shared" si="45"/>
        <v>0.051390000000000005</v>
      </c>
      <c r="O146" s="3">
        <f t="shared" si="46"/>
        <v>0.003960414508445739</v>
      </c>
      <c r="P146" s="3">
        <f t="shared" si="47"/>
        <v>0.02190535775370639</v>
      </c>
      <c r="R146" s="3">
        <f t="shared" si="48"/>
        <v>2.6855</v>
      </c>
      <c r="S146" s="3">
        <f t="shared" si="49"/>
        <v>1.4685000000000001</v>
      </c>
      <c r="T146" t="s">
        <v>162</v>
      </c>
      <c r="U146">
        <v>421.945875</v>
      </c>
      <c r="V146" s="3">
        <f t="shared" si="38"/>
        <v>0</v>
      </c>
      <c r="W146" s="3">
        <f t="shared" si="50"/>
        <v>0.003960414508445739</v>
      </c>
      <c r="X146" s="3">
        <f t="shared" si="51"/>
        <v>0.02190535775370639</v>
      </c>
      <c r="Y146" s="5">
        <f t="shared" si="52"/>
        <v>0.014300306435137983</v>
      </c>
      <c r="AA146" s="4" t="s">
        <v>380</v>
      </c>
      <c r="AB146" s="4">
        <v>2921</v>
      </c>
      <c r="AC146" s="4">
        <v>2961</v>
      </c>
      <c r="AD146" s="4">
        <v>0</v>
      </c>
      <c r="AE146" s="11">
        <f t="shared" si="53"/>
        <v>0.11813700831498906</v>
      </c>
      <c r="AF146" s="3">
        <f>20*LOG(AC146/AB146)/0.88587</f>
        <v>0.13335704822941183</v>
      </c>
      <c r="AG146" s="7">
        <v>0.21</v>
      </c>
      <c r="AH146">
        <f t="shared" si="54"/>
        <v>506</v>
      </c>
      <c r="AI146">
        <f t="shared" si="39"/>
        <v>0</v>
      </c>
      <c r="AK146">
        <f>IF(ISEVEN(B146),$O$2*P146,$O$1*P146)</f>
        <v>0.024753054261688216</v>
      </c>
      <c r="AL146" s="3">
        <f t="shared" si="55"/>
        <v>-0.18524694573831177</v>
      </c>
      <c r="AM146">
        <f t="shared" si="40"/>
        <v>-0.0017146776406036823</v>
      </c>
      <c r="AN146">
        <f t="shared" si="41"/>
        <v>-0.0010141987829613488</v>
      </c>
      <c r="AO146" s="3">
        <f t="shared" si="56"/>
        <v>0.34999999999999964</v>
      </c>
    </row>
    <row r="147" spans="2:41" ht="12.75">
      <c r="B147">
        <v>507</v>
      </c>
      <c r="C147">
        <v>2.662</v>
      </c>
      <c r="D147">
        <v>2.684</v>
      </c>
      <c r="E147">
        <v>1.297</v>
      </c>
      <c r="F147">
        <v>1.336</v>
      </c>
      <c r="G147">
        <v>11.92</v>
      </c>
      <c r="H147">
        <v>12.77</v>
      </c>
      <c r="I147" s="3">
        <f t="shared" si="42"/>
        <v>0.07148920716596463</v>
      </c>
      <c r="J147" s="9">
        <f t="shared" si="43"/>
        <v>0.25732964110893747</v>
      </c>
      <c r="K147" s="3">
        <f t="shared" si="44"/>
        <v>0.8499999999999996</v>
      </c>
      <c r="L147">
        <v>-0.3357</v>
      </c>
      <c r="M147">
        <v>-0.1663</v>
      </c>
      <c r="N147" s="3">
        <f t="shared" si="45"/>
        <v>0.1694</v>
      </c>
      <c r="O147" s="3">
        <f t="shared" si="46"/>
        <v>0.0204652176737277</v>
      </c>
      <c r="P147" s="3">
        <f t="shared" si="47"/>
        <v>0.15502199856391125</v>
      </c>
      <c r="R147" s="3">
        <f t="shared" si="48"/>
        <v>2.673</v>
      </c>
      <c r="S147" s="3">
        <f t="shared" si="49"/>
        <v>1.3165</v>
      </c>
      <c r="T147" t="s">
        <v>163</v>
      </c>
      <c r="U147">
        <v>477.05482500000005</v>
      </c>
      <c r="V147" s="3">
        <f t="shared" si="38"/>
        <v>0</v>
      </c>
      <c r="W147" s="3">
        <f t="shared" si="50"/>
        <v>0.0204652176737277</v>
      </c>
      <c r="X147" s="3">
        <f t="shared" si="51"/>
        <v>0.15502199856391125</v>
      </c>
      <c r="Y147" s="5">
        <f t="shared" si="52"/>
        <v>0.029624003038359395</v>
      </c>
      <c r="AA147" s="4" t="s">
        <v>381</v>
      </c>
      <c r="AB147" s="4">
        <v>2598</v>
      </c>
      <c r="AC147" s="4">
        <v>2674</v>
      </c>
      <c r="AD147" s="4">
        <v>-1</v>
      </c>
      <c r="AE147" s="11">
        <f t="shared" si="53"/>
        <v>0.2504451237791294</v>
      </c>
      <c r="AF147" s="3">
        <f>20*LOG(AC147/AB147)/0.599265</f>
        <v>0.41792049223487004</v>
      </c>
      <c r="AG147" s="7">
        <v>0.23</v>
      </c>
      <c r="AH147">
        <f t="shared" si="54"/>
        <v>507</v>
      </c>
      <c r="AI147">
        <f t="shared" si="39"/>
        <v>0</v>
      </c>
      <c r="AK147">
        <f>IF(ISEVEN(B147),$O$2*P147,$O$1*P147)</f>
        <v>0.25888673760173175</v>
      </c>
      <c r="AL147" s="3">
        <f t="shared" si="55"/>
        <v>0.028886737601731743</v>
      </c>
      <c r="AM147">
        <f t="shared" si="40"/>
        <v>-0.0015420200462606028</v>
      </c>
      <c r="AN147">
        <f t="shared" si="41"/>
        <v>-0.0007485029940118936</v>
      </c>
      <c r="AO147" s="3">
        <f t="shared" si="56"/>
        <v>-0.15000000000000036</v>
      </c>
    </row>
    <row r="148" spans="2:41" ht="12.75">
      <c r="B148">
        <v>508</v>
      </c>
      <c r="C148">
        <v>2.632</v>
      </c>
      <c r="D148">
        <v>2.645</v>
      </c>
      <c r="E148">
        <v>1.193</v>
      </c>
      <c r="F148">
        <v>1.299</v>
      </c>
      <c r="G148">
        <v>12.35</v>
      </c>
      <c r="H148">
        <v>24.3</v>
      </c>
      <c r="I148" s="3">
        <f t="shared" si="42"/>
        <v>0.042795828585733844</v>
      </c>
      <c r="J148" s="9">
        <f t="shared" si="43"/>
        <v>0.7393741480537186</v>
      </c>
      <c r="K148" s="3">
        <f t="shared" si="44"/>
        <v>11.950000000000001</v>
      </c>
      <c r="L148">
        <v>0.7254</v>
      </c>
      <c r="M148">
        <v>0.6864</v>
      </c>
      <c r="N148" s="3">
        <f t="shared" si="45"/>
        <v>-0.039000000000000035</v>
      </c>
      <c r="O148" s="3">
        <f t="shared" si="46"/>
        <v>-0.008228160906503086</v>
      </c>
      <c r="P148" s="3">
        <f t="shared" si="47"/>
        <v>0.6370665055086924</v>
      </c>
      <c r="R148" s="3">
        <f t="shared" si="48"/>
        <v>2.6385</v>
      </c>
      <c r="S148" s="3">
        <f t="shared" si="49"/>
        <v>1.246</v>
      </c>
      <c r="T148" t="s">
        <v>164</v>
      </c>
      <c r="U148">
        <v>529.3642249999999</v>
      </c>
      <c r="V148" s="3">
        <f t="shared" si="38"/>
        <v>0</v>
      </c>
      <c r="W148" s="3">
        <f t="shared" si="50"/>
        <v>0.008228160906503086</v>
      </c>
      <c r="X148" s="3">
        <f t="shared" si="51"/>
        <v>0.6370665055086924</v>
      </c>
      <c r="Y148" s="5">
        <f t="shared" si="52"/>
        <v>0.08507223113964676</v>
      </c>
      <c r="AA148" s="4" t="s">
        <v>382</v>
      </c>
      <c r="AB148" s="4">
        <v>2397</v>
      </c>
      <c r="AC148" s="4">
        <v>2602</v>
      </c>
      <c r="AD148" s="4">
        <v>-12</v>
      </c>
      <c r="AE148" s="11">
        <f t="shared" si="53"/>
        <v>0.712785163838273</v>
      </c>
      <c r="AF148" s="3">
        <f>20*LOG(AC148/AB148)/0.88587</f>
        <v>0.804615986361738</v>
      </c>
      <c r="AG148" s="7">
        <v>0.21</v>
      </c>
      <c r="AH148">
        <f t="shared" si="54"/>
        <v>508</v>
      </c>
      <c r="AI148">
        <f t="shared" si="39"/>
        <v>0</v>
      </c>
      <c r="AK148">
        <f>IF(ISEVEN(B148),$O$2*P148,$O$1*P148)</f>
        <v>0.7198851512248223</v>
      </c>
      <c r="AL148" s="3">
        <f t="shared" si="55"/>
        <v>0.5098851512248224</v>
      </c>
      <c r="AM148">
        <f t="shared" si="40"/>
        <v>-0.004610226320201224</v>
      </c>
      <c r="AN148">
        <f t="shared" si="41"/>
        <v>-0.0015396458814472685</v>
      </c>
      <c r="AO148" s="3">
        <f t="shared" si="56"/>
        <v>-0.049999999999998934</v>
      </c>
    </row>
    <row r="149" spans="2:41" ht="12.75">
      <c r="B149">
        <v>509</v>
      </c>
      <c r="C149">
        <v>2.555</v>
      </c>
      <c r="D149">
        <v>2.574</v>
      </c>
      <c r="E149">
        <v>1.042</v>
      </c>
      <c r="F149">
        <v>1.091</v>
      </c>
      <c r="G149">
        <v>13.58</v>
      </c>
      <c r="H149">
        <v>15.09</v>
      </c>
      <c r="I149" s="3">
        <f t="shared" si="42"/>
        <v>0.0643527619527262</v>
      </c>
      <c r="J149" s="9">
        <f t="shared" si="43"/>
        <v>0.39914063249672305</v>
      </c>
      <c r="K149" s="3">
        <f t="shared" si="44"/>
        <v>1.5099999999999998</v>
      </c>
      <c r="L149">
        <v>0.978</v>
      </c>
      <c r="M149">
        <v>1.334</v>
      </c>
      <c r="N149" s="3">
        <f t="shared" si="45"/>
        <v>0.3560000000000001</v>
      </c>
      <c r="O149" s="3">
        <f t="shared" si="46"/>
        <v>0.013328772460489267</v>
      </c>
      <c r="P149" s="3">
        <f t="shared" si="47"/>
        <v>0.2968329899516968</v>
      </c>
      <c r="R149" s="3">
        <f t="shared" si="48"/>
        <v>2.5645</v>
      </c>
      <c r="S149" s="3">
        <f t="shared" si="49"/>
        <v>1.0665</v>
      </c>
      <c r="T149" t="s">
        <v>165</v>
      </c>
      <c r="U149">
        <v>585.010075</v>
      </c>
      <c r="V149" s="3">
        <f t="shared" si="38"/>
        <v>0</v>
      </c>
      <c r="W149" s="3">
        <f t="shared" si="50"/>
        <v>0.013328772460489267</v>
      </c>
      <c r="X149" s="3">
        <f t="shared" si="51"/>
        <v>0.2968329899516968</v>
      </c>
      <c r="Y149" s="5">
        <f t="shared" si="52"/>
        <v>0.045944678856071196</v>
      </c>
      <c r="AA149" s="4" t="s">
        <v>383</v>
      </c>
      <c r="AB149" s="4">
        <v>2088</v>
      </c>
      <c r="AC149" s="4">
        <v>2181</v>
      </c>
      <c r="AD149" s="4">
        <v>0</v>
      </c>
      <c r="AE149" s="11">
        <f t="shared" si="53"/>
        <v>0.3785034249695144</v>
      </c>
      <c r="AF149" s="3">
        <f>20*LOG(AC149/AB149)/0.599265</f>
        <v>0.6316127672557456</v>
      </c>
      <c r="AG149" s="7">
        <v>-0.01</v>
      </c>
      <c r="AH149">
        <f t="shared" si="54"/>
        <v>509</v>
      </c>
      <c r="AI149">
        <f t="shared" si="39"/>
        <v>0</v>
      </c>
      <c r="AK149">
        <f>IF(ISEVEN(B149),$O$2*P149,$O$1*P149)</f>
        <v>0.49571109321933365</v>
      </c>
      <c r="AL149" s="3">
        <f t="shared" si="55"/>
        <v>0.5057110932193336</v>
      </c>
      <c r="AM149">
        <f t="shared" si="40"/>
        <v>-0.0019193857965451072</v>
      </c>
      <c r="AN149">
        <f t="shared" si="41"/>
        <v>0.0004582951420714436</v>
      </c>
      <c r="AO149" s="3">
        <f t="shared" si="56"/>
        <v>1.5099999999999998</v>
      </c>
    </row>
    <row r="150" spans="2:41" ht="12.75">
      <c r="B150">
        <v>510</v>
      </c>
      <c r="C150">
        <v>2.531</v>
      </c>
      <c r="D150">
        <v>2.549</v>
      </c>
      <c r="E150">
        <v>0.9303</v>
      </c>
      <c r="F150">
        <v>0.9767</v>
      </c>
      <c r="G150">
        <v>15.4</v>
      </c>
      <c r="H150">
        <v>16.99</v>
      </c>
      <c r="I150" s="3">
        <f t="shared" si="42"/>
        <v>0.0615538062202641</v>
      </c>
      <c r="J150" s="9">
        <f t="shared" si="43"/>
        <v>0.42276333523578735</v>
      </c>
      <c r="K150" s="3">
        <f t="shared" si="44"/>
        <v>1.589999999999998</v>
      </c>
      <c r="L150">
        <v>0.7792</v>
      </c>
      <c r="M150">
        <v>1.18</v>
      </c>
      <c r="N150" s="3">
        <f t="shared" si="45"/>
        <v>0.40079999999999993</v>
      </c>
      <c r="O150" s="3">
        <f t="shared" si="46"/>
        <v>0.01052981672802717</v>
      </c>
      <c r="P150" s="3">
        <f t="shared" si="47"/>
        <v>0.32045569269076113</v>
      </c>
      <c r="R150" s="3">
        <f t="shared" si="48"/>
        <v>2.54</v>
      </c>
      <c r="S150" s="3">
        <f t="shared" si="49"/>
        <v>0.9535</v>
      </c>
      <c r="T150" t="s">
        <v>166</v>
      </c>
      <c r="U150">
        <v>640.863015</v>
      </c>
      <c r="V150" s="3">
        <f t="shared" si="38"/>
        <v>0</v>
      </c>
      <c r="W150" s="3">
        <f t="shared" si="50"/>
        <v>0.01052981672802717</v>
      </c>
      <c r="X150" s="3">
        <f t="shared" si="51"/>
        <v>0.32045569269076113</v>
      </c>
      <c r="Y150" s="5">
        <f t="shared" si="52"/>
        <v>0.048662821185107494</v>
      </c>
      <c r="AA150" s="4" t="s">
        <v>384</v>
      </c>
      <c r="AB150" s="4">
        <v>1864</v>
      </c>
      <c r="AC150" s="4">
        <v>1957</v>
      </c>
      <c r="AD150" s="4">
        <v>-2</v>
      </c>
      <c r="AE150" s="11">
        <f t="shared" si="53"/>
        <v>0.42289835280077154</v>
      </c>
      <c r="AF150" s="3">
        <f>20*LOG(AC150/AB150)/0.88587</f>
        <v>0.4773819553667824</v>
      </c>
      <c r="AG150" s="7">
        <v>0.3</v>
      </c>
      <c r="AH150">
        <f t="shared" si="54"/>
        <v>510</v>
      </c>
      <c r="AI150">
        <f t="shared" si="39"/>
        <v>0</v>
      </c>
      <c r="AK150">
        <f>IF(ISEVEN(B150),$O$2*P150,$O$1*P150)</f>
        <v>0.36211493274056006</v>
      </c>
      <c r="AL150" s="3">
        <f t="shared" si="55"/>
        <v>0.06211493274056007</v>
      </c>
      <c r="AM150">
        <f t="shared" si="40"/>
        <v>-0.001827367515855138</v>
      </c>
      <c r="AN150">
        <f t="shared" si="41"/>
        <v>-0.0018429405139756567</v>
      </c>
      <c r="AO150" s="3">
        <f t="shared" si="56"/>
        <v>-0.4100000000000019</v>
      </c>
    </row>
    <row r="151" spans="2:41" ht="12.75">
      <c r="B151">
        <v>511</v>
      </c>
      <c r="C151">
        <v>2.49</v>
      </c>
      <c r="D151">
        <v>2.515</v>
      </c>
      <c r="E151">
        <v>0.8867</v>
      </c>
      <c r="F151">
        <v>1.039</v>
      </c>
      <c r="G151">
        <v>15.99</v>
      </c>
      <c r="H151">
        <v>19.02</v>
      </c>
      <c r="I151" s="3">
        <f t="shared" si="42"/>
        <v>0.08677284592419637</v>
      </c>
      <c r="J151" s="9">
        <f t="shared" si="43"/>
        <v>1.376776781848781</v>
      </c>
      <c r="K151" s="3">
        <f t="shared" si="44"/>
        <v>3.0299999999999994</v>
      </c>
      <c r="L151">
        <v>0.4147</v>
      </c>
      <c r="M151">
        <v>1.349</v>
      </c>
      <c r="N151" s="3">
        <f t="shared" si="45"/>
        <v>0.9342999999999999</v>
      </c>
      <c r="O151" s="3">
        <f t="shared" si="46"/>
        <v>0.03574885643195944</v>
      </c>
      <c r="P151" s="3">
        <f t="shared" si="47"/>
        <v>1.2744691393037548</v>
      </c>
      <c r="R151" s="3">
        <f t="shared" si="48"/>
        <v>2.5025000000000004</v>
      </c>
      <c r="S151" s="3">
        <f t="shared" si="49"/>
        <v>0.96285</v>
      </c>
      <c r="T151" t="s">
        <v>167</v>
      </c>
      <c r="U151">
        <v>695.373705</v>
      </c>
      <c r="V151" s="3">
        <f t="shared" si="38"/>
        <v>0</v>
      </c>
      <c r="W151" s="3">
        <f t="shared" si="50"/>
        <v>0.03574885643195944</v>
      </c>
      <c r="X151" s="3">
        <f t="shared" si="51"/>
        <v>1.2744691393037548</v>
      </c>
      <c r="Y151" s="5">
        <f t="shared" si="52"/>
        <v>0.15817624759827584</v>
      </c>
      <c r="AA151" s="4" t="s">
        <v>385</v>
      </c>
      <c r="AB151" s="4">
        <v>1779</v>
      </c>
      <c r="AC151" s="4">
        <v>2081</v>
      </c>
      <c r="AD151" s="4">
        <v>-3</v>
      </c>
      <c r="AE151" s="11">
        <f t="shared" si="53"/>
        <v>1.361922642554037</v>
      </c>
      <c r="AF151" s="3">
        <f>20*LOG(AC151/AB151)/0.599265</f>
        <v>2.2726550733882953</v>
      </c>
      <c r="AG151" s="7">
        <v>1.32</v>
      </c>
      <c r="AH151">
        <f t="shared" si="54"/>
        <v>511</v>
      </c>
      <c r="AI151">
        <f t="shared" si="39"/>
        <v>0</v>
      </c>
      <c r="AK151">
        <f>IF(ISEVEN(B151),$O$2*P151,$O$1*P151)</f>
        <v>2.1283634626372705</v>
      </c>
      <c r="AL151" s="3">
        <f t="shared" si="55"/>
        <v>0.8083634626372704</v>
      </c>
      <c r="AM151">
        <f t="shared" si="40"/>
        <v>-0.0031577760234577923</v>
      </c>
      <c r="AN151">
        <f t="shared" si="41"/>
        <v>-0.001443695861405252</v>
      </c>
      <c r="AO151" s="3">
        <f t="shared" si="56"/>
        <v>0.02999999999999936</v>
      </c>
    </row>
    <row r="152" spans="2:41" ht="12.75">
      <c r="B152">
        <v>512</v>
      </c>
      <c r="C152">
        <v>2.444</v>
      </c>
      <c r="D152">
        <v>2.45</v>
      </c>
      <c r="E152">
        <v>0.9511</v>
      </c>
      <c r="F152">
        <v>0.8412</v>
      </c>
      <c r="G152">
        <v>14.78</v>
      </c>
      <c r="H152">
        <v>7.477</v>
      </c>
      <c r="I152" s="3">
        <f t="shared" si="42"/>
        <v>0.021297655880317873</v>
      </c>
      <c r="J152" s="9">
        <f t="shared" si="43"/>
        <v>-1.0665383532048478</v>
      </c>
      <c r="K152" s="3">
        <f t="shared" si="44"/>
        <v>-7.302999999999999</v>
      </c>
      <c r="L152">
        <v>1.054</v>
      </c>
      <c r="M152">
        <v>0.1654</v>
      </c>
      <c r="N152" s="3">
        <f t="shared" si="45"/>
        <v>-0.8886000000000001</v>
      </c>
      <c r="O152" s="3">
        <f t="shared" si="46"/>
        <v>-0.029726333611919058</v>
      </c>
      <c r="P152" s="3">
        <f t="shared" si="47"/>
        <v>-1.168845995749874</v>
      </c>
      <c r="R152" s="3">
        <f t="shared" si="48"/>
        <v>2.447</v>
      </c>
      <c r="S152" s="3">
        <f t="shared" si="49"/>
        <v>0.89615</v>
      </c>
      <c r="T152" t="s">
        <v>168</v>
      </c>
      <c r="U152">
        <v>751.56029</v>
      </c>
      <c r="V152" s="3">
        <f t="shared" si="38"/>
        <v>0</v>
      </c>
      <c r="W152" s="3">
        <f t="shared" si="50"/>
        <v>0.029726333611919058</v>
      </c>
      <c r="X152" s="3">
        <f t="shared" si="51"/>
        <v>1.168845995749874</v>
      </c>
      <c r="Y152" s="5">
        <f t="shared" si="52"/>
        <v>0.12263571946660715</v>
      </c>
      <c r="AA152" s="4" t="s">
        <v>386</v>
      </c>
      <c r="AB152" s="4">
        <v>1907</v>
      </c>
      <c r="AC152" s="4">
        <v>1689</v>
      </c>
      <c r="AD152" s="4">
        <v>7</v>
      </c>
      <c r="AE152" s="11">
        <f t="shared" si="53"/>
        <v>-1.0544208694999389</v>
      </c>
      <c r="AF152" s="3">
        <f>20*LOG(AC152/AB152)/0.88587</f>
        <v>-1.190265918814204</v>
      </c>
      <c r="AG152" s="7">
        <v>-1.29</v>
      </c>
      <c r="AH152">
        <f t="shared" si="54"/>
        <v>512</v>
      </c>
      <c r="AI152">
        <f t="shared" si="39"/>
        <v>0</v>
      </c>
      <c r="AK152">
        <f>IF(ISEVEN(B152),$O$2*P152,$O$1*P152)</f>
        <v>-1.3207959751973575</v>
      </c>
      <c r="AL152" s="3">
        <f t="shared" si="55"/>
        <v>-0.03079597519735744</v>
      </c>
      <c r="AM152">
        <f t="shared" si="40"/>
        <v>-0.00252339396488284</v>
      </c>
      <c r="AN152">
        <f t="shared" si="41"/>
        <v>-0.003922967189729055</v>
      </c>
      <c r="AO152" s="3">
        <f t="shared" si="56"/>
        <v>-0.30299999999999905</v>
      </c>
    </row>
    <row r="153" spans="2:41" ht="12.75">
      <c r="B153">
        <v>513</v>
      </c>
      <c r="C153">
        <v>2.397</v>
      </c>
      <c r="D153">
        <v>2.438</v>
      </c>
      <c r="E153">
        <v>0.7709</v>
      </c>
      <c r="F153">
        <v>0.8345</v>
      </c>
      <c r="G153">
        <v>17.8</v>
      </c>
      <c r="H153">
        <v>2.644</v>
      </c>
      <c r="I153" s="3">
        <f t="shared" si="42"/>
        <v>0.14731334497418627</v>
      </c>
      <c r="J153" s="9">
        <f t="shared" si="43"/>
        <v>0.6885659068833233</v>
      </c>
      <c r="K153" s="3">
        <f t="shared" si="44"/>
        <v>-15.156</v>
      </c>
      <c r="L153">
        <v>0.7036</v>
      </c>
      <c r="M153">
        <v>0.7998</v>
      </c>
      <c r="N153" s="3">
        <f t="shared" si="45"/>
        <v>0.09619999999999995</v>
      </c>
      <c r="O153" s="3">
        <f t="shared" si="46"/>
        <v>0.09628935548194933</v>
      </c>
      <c r="P153" s="3">
        <f t="shared" si="47"/>
        <v>0.5862582643382971</v>
      </c>
      <c r="R153" s="3">
        <f t="shared" si="48"/>
        <v>2.4175</v>
      </c>
      <c r="S153" s="3">
        <f t="shared" si="49"/>
        <v>0.8027</v>
      </c>
      <c r="T153" t="s">
        <v>169</v>
      </c>
      <c r="U153">
        <v>794.2630150000001</v>
      </c>
      <c r="V153" s="3">
        <f t="shared" si="38"/>
        <v>0</v>
      </c>
      <c r="W153" s="3">
        <f t="shared" si="50"/>
        <v>0.09628935548194933</v>
      </c>
      <c r="X153" s="3">
        <f t="shared" si="51"/>
        <v>0.5862582643382971</v>
      </c>
      <c r="Y153" s="5">
        <f t="shared" si="52"/>
        <v>0.07923259000872056</v>
      </c>
      <c r="AA153" s="4" t="s">
        <v>387</v>
      </c>
      <c r="AB153" s="4">
        <v>1545</v>
      </c>
      <c r="AC153" s="4">
        <v>1673</v>
      </c>
      <c r="AD153" s="4">
        <v>15</v>
      </c>
      <c r="AE153" s="11">
        <f t="shared" si="53"/>
        <v>0.6913491440308206</v>
      </c>
      <c r="AF153" s="3">
        <f>20*LOG(AC153/AB153)/0.599265</f>
        <v>1.1536618091008495</v>
      </c>
      <c r="AG153" s="7">
        <v>-0.37</v>
      </c>
      <c r="AH153">
        <f t="shared" si="54"/>
        <v>513</v>
      </c>
      <c r="AI153">
        <f t="shared" si="39"/>
        <v>0</v>
      </c>
      <c r="AK153">
        <f>IF(ISEVEN(B153),$O$2*P153,$O$1*P153)</f>
        <v>0.9790513014449561</v>
      </c>
      <c r="AL153" s="3">
        <f t="shared" si="55"/>
        <v>1.349051301444956</v>
      </c>
      <c r="AM153">
        <f t="shared" si="40"/>
        <v>-0.0020754961733038457</v>
      </c>
      <c r="AN153">
        <f t="shared" si="41"/>
        <v>-0.002396644697423609</v>
      </c>
      <c r="AO153" s="3">
        <f t="shared" si="56"/>
        <v>-0.15600000000000058</v>
      </c>
    </row>
    <row r="154" spans="2:41" ht="12.75">
      <c r="B154">
        <v>514</v>
      </c>
      <c r="C154">
        <v>2.351</v>
      </c>
      <c r="D154">
        <v>2.349</v>
      </c>
      <c r="E154">
        <v>0.7559</v>
      </c>
      <c r="F154">
        <v>0.7211</v>
      </c>
      <c r="G154">
        <v>17.88</v>
      </c>
      <c r="H154">
        <v>28.67</v>
      </c>
      <c r="I154" s="3">
        <f t="shared" si="42"/>
        <v>-0.007392246946669531</v>
      </c>
      <c r="J154" s="9">
        <f t="shared" si="43"/>
        <v>-0.4093769956108995</v>
      </c>
      <c r="K154" s="3">
        <f t="shared" si="44"/>
        <v>10.790000000000003</v>
      </c>
      <c r="L154">
        <v>0.9884</v>
      </c>
      <c r="M154">
        <v>1.336</v>
      </c>
      <c r="N154" s="3">
        <f t="shared" si="45"/>
        <v>0.34760000000000013</v>
      </c>
      <c r="O154" s="3">
        <f t="shared" si="46"/>
        <v>-0.05841623643890646</v>
      </c>
      <c r="P154" s="3">
        <f t="shared" si="47"/>
        <v>-0.5116846381559257</v>
      </c>
      <c r="R154" s="3">
        <f t="shared" si="48"/>
        <v>2.35</v>
      </c>
      <c r="S154" s="3">
        <f t="shared" si="49"/>
        <v>0.7384999999999999</v>
      </c>
      <c r="T154" t="s">
        <v>170</v>
      </c>
      <c r="U154">
        <v>871.898755</v>
      </c>
      <c r="V154" s="3">
        <f t="shared" si="38"/>
        <v>0</v>
      </c>
      <c r="W154" s="3">
        <f t="shared" si="50"/>
        <v>0.05841623643890646</v>
      </c>
      <c r="X154" s="3">
        <f t="shared" si="51"/>
        <v>0.5116846381559257</v>
      </c>
      <c r="Y154" s="5">
        <f t="shared" si="52"/>
        <v>0.04712254570074483</v>
      </c>
      <c r="AA154" s="4" t="s">
        <v>388</v>
      </c>
      <c r="AB154" s="4">
        <v>1517</v>
      </c>
      <c r="AC154" s="4">
        <v>1446</v>
      </c>
      <c r="AD154" s="4">
        <v>-11</v>
      </c>
      <c r="AE154" s="11">
        <f t="shared" si="53"/>
        <v>-0.4163457565643699</v>
      </c>
      <c r="AF154" s="3">
        <f>20*LOG(AC154/AB154)/0.88587</f>
        <v>-0.4699851632455889</v>
      </c>
      <c r="AG154" s="7">
        <v>-0.7</v>
      </c>
      <c r="AH154">
        <f t="shared" si="54"/>
        <v>514</v>
      </c>
      <c r="AI154">
        <f t="shared" si="39"/>
        <v>0</v>
      </c>
      <c r="AK154">
        <f>IF(ISEVEN(B154),$O$2*P154,$O$1*P154)</f>
        <v>-0.5782036411161959</v>
      </c>
      <c r="AL154" s="3">
        <f t="shared" si="55"/>
        <v>0.12179635888380402</v>
      </c>
      <c r="AM154">
        <f t="shared" si="40"/>
        <v>-0.0034396084138114125</v>
      </c>
      <c r="AN154">
        <f t="shared" si="41"/>
        <v>-0.0026348634031341184</v>
      </c>
      <c r="AO154" s="3">
        <f t="shared" si="56"/>
        <v>-0.2099999999999973</v>
      </c>
    </row>
    <row r="155" spans="2:41" ht="12.75">
      <c r="B155">
        <v>515</v>
      </c>
      <c r="C155">
        <v>2.329</v>
      </c>
      <c r="D155">
        <v>2.323</v>
      </c>
      <c r="E155">
        <v>0.6789</v>
      </c>
      <c r="F155">
        <v>0.609</v>
      </c>
      <c r="G155">
        <v>14.38</v>
      </c>
      <c r="H155">
        <v>26.6</v>
      </c>
      <c r="I155" s="3">
        <f t="shared" si="42"/>
        <v>-0.02240557468890542</v>
      </c>
      <c r="J155" s="9">
        <f t="shared" si="43"/>
        <v>-0.9437703208303129</v>
      </c>
      <c r="K155" s="3">
        <f t="shared" si="44"/>
        <v>12.22</v>
      </c>
      <c r="L155">
        <v>0.5537</v>
      </c>
      <c r="M155">
        <v>0.6314</v>
      </c>
      <c r="N155" s="3">
        <f t="shared" si="45"/>
        <v>0.07769999999999999</v>
      </c>
      <c r="O155" s="3">
        <f t="shared" si="46"/>
        <v>-0.07342956418114235</v>
      </c>
      <c r="P155" s="3">
        <f t="shared" si="47"/>
        <v>-1.046077963375339</v>
      </c>
      <c r="R155" s="3">
        <f t="shared" si="48"/>
        <v>2.326</v>
      </c>
      <c r="S155" s="3">
        <f t="shared" si="49"/>
        <v>0.64395</v>
      </c>
      <c r="T155" t="s">
        <v>171</v>
      </c>
      <c r="U155">
        <v>927.88592</v>
      </c>
      <c r="V155" s="3">
        <f t="shared" si="38"/>
        <v>0</v>
      </c>
      <c r="W155" s="3">
        <f t="shared" si="50"/>
        <v>0.07342956418114235</v>
      </c>
      <c r="X155" s="3">
        <f t="shared" si="51"/>
        <v>1.046077963375339</v>
      </c>
      <c r="Y155" s="5">
        <f t="shared" si="52"/>
        <v>0.10854880037269968</v>
      </c>
      <c r="AA155" s="4" t="s">
        <v>389</v>
      </c>
      <c r="AB155">
        <v>1359</v>
      </c>
      <c r="AC155">
        <v>1220</v>
      </c>
      <c r="AD155">
        <v>-12</v>
      </c>
      <c r="AE155" s="11">
        <f t="shared" si="53"/>
        <v>-0.9371925211549217</v>
      </c>
      <c r="AF155" s="3">
        <f>20*LOG(AC155/AB155)/0.599265</f>
        <v>-1.5639033168213088</v>
      </c>
      <c r="AG155" s="7">
        <v>-0.37</v>
      </c>
      <c r="AH155">
        <f t="shared" si="54"/>
        <v>515</v>
      </c>
      <c r="AI155">
        <f t="shared" si="39"/>
        <v>0</v>
      </c>
      <c r="AK155">
        <f>IF(ISEVEN(B155),$O$2*P155,$O$1*P155)</f>
        <v>-1.7469501988368161</v>
      </c>
      <c r="AL155" s="3">
        <f t="shared" si="55"/>
        <v>-1.3769501988368162</v>
      </c>
      <c r="AM155">
        <f t="shared" si="40"/>
        <v>-0.0008837825894830535</v>
      </c>
      <c r="AN155">
        <f t="shared" si="41"/>
        <v>-0.001642036124794747</v>
      </c>
      <c r="AO155" s="3"/>
    </row>
    <row r="156" spans="2:41" ht="12.75">
      <c r="B156">
        <v>516</v>
      </c>
      <c r="C156">
        <v>2.282</v>
      </c>
      <c r="D156">
        <v>2.293</v>
      </c>
      <c r="E156">
        <v>0.4844</v>
      </c>
      <c r="F156">
        <v>0.5465</v>
      </c>
      <c r="G156">
        <v>19.6</v>
      </c>
      <c r="H156">
        <v>18.13</v>
      </c>
      <c r="I156" s="3">
        <f t="shared" si="42"/>
        <v>0.04176829295486101</v>
      </c>
      <c r="J156" s="9">
        <f t="shared" si="43"/>
        <v>1.0477206362941396</v>
      </c>
      <c r="K156" s="3">
        <f t="shared" si="44"/>
        <v>-1.4700000000000024</v>
      </c>
      <c r="L156">
        <v>-0.09207</v>
      </c>
      <c r="M156">
        <v>0.4231</v>
      </c>
      <c r="N156" s="3">
        <f t="shared" si="45"/>
        <v>0.51517</v>
      </c>
      <c r="O156" s="3">
        <f t="shared" si="46"/>
        <v>-0.009255696537375922</v>
      </c>
      <c r="P156" s="3">
        <f t="shared" si="47"/>
        <v>0.9454129937491134</v>
      </c>
      <c r="R156" s="3">
        <f t="shared" si="48"/>
        <v>2.2875</v>
      </c>
      <c r="S156" s="3">
        <f t="shared" si="49"/>
        <v>0.51545</v>
      </c>
      <c r="T156" t="s">
        <v>172</v>
      </c>
      <c r="U156">
        <v>971.0411750000001</v>
      </c>
      <c r="V156" s="3">
        <f t="shared" si="38"/>
        <v>0</v>
      </c>
      <c r="W156" s="3">
        <f t="shared" si="50"/>
        <v>0.009255696537375922</v>
      </c>
      <c r="X156" s="3">
        <f t="shared" si="51"/>
        <v>0.9454129937491134</v>
      </c>
      <c r="Y156" s="5">
        <f t="shared" si="52"/>
        <v>0.1204772528858279</v>
      </c>
      <c r="AA156" s="4" t="s">
        <v>390</v>
      </c>
      <c r="AB156" s="4">
        <v>970</v>
      </c>
      <c r="AC156" s="4">
        <v>1095</v>
      </c>
      <c r="AD156" s="4">
        <v>2</v>
      </c>
      <c r="AE156" s="11">
        <f t="shared" si="53"/>
        <v>1.0528476981978456</v>
      </c>
      <c r="AF156" s="3">
        <f>20*LOG(AC156/AB156)/0.88587</f>
        <v>1.1884900698723804</v>
      </c>
      <c r="AG156" s="7">
        <v>0.8</v>
      </c>
      <c r="AH156">
        <f t="shared" si="54"/>
        <v>516</v>
      </c>
      <c r="AI156">
        <f t="shared" si="39"/>
        <v>0</v>
      </c>
      <c r="AK156">
        <f>IF(ISEVEN(B156),$O$2*P156,$O$1*P156)</f>
        <v>1.068316682936498</v>
      </c>
      <c r="AL156" s="3">
        <f t="shared" si="55"/>
        <v>0.268316682936498</v>
      </c>
      <c r="AM156">
        <f t="shared" si="40"/>
        <v>-0.0012386457473162458</v>
      </c>
      <c r="AN156">
        <f t="shared" si="41"/>
        <v>-0.0018298261665141828</v>
      </c>
      <c r="AO156" s="3">
        <f t="shared" si="56"/>
        <v>0.5299999999999976</v>
      </c>
    </row>
    <row r="157" spans="2:41" ht="12.75">
      <c r="B157">
        <v>517</v>
      </c>
      <c r="C157">
        <v>2.252</v>
      </c>
      <c r="D157">
        <v>2.258</v>
      </c>
      <c r="E157">
        <v>0.5848</v>
      </c>
      <c r="F157">
        <v>0.5137</v>
      </c>
      <c r="G157">
        <v>16.53</v>
      </c>
      <c r="H157">
        <v>11.87</v>
      </c>
      <c r="I157" s="3">
        <f t="shared" si="42"/>
        <v>0.0231110281928102</v>
      </c>
      <c r="J157" s="9">
        <f t="shared" si="43"/>
        <v>-1.1259559645093358</v>
      </c>
      <c r="K157" s="3">
        <f t="shared" si="44"/>
        <v>-4.660000000000002</v>
      </c>
      <c r="L157">
        <v>0.3095</v>
      </c>
      <c r="M157">
        <v>-0.6904</v>
      </c>
      <c r="N157" s="3">
        <f t="shared" si="45"/>
        <v>-0.9999</v>
      </c>
      <c r="O157" s="3">
        <f t="shared" si="46"/>
        <v>-0.02791296129942673</v>
      </c>
      <c r="P157" s="3">
        <f t="shared" si="47"/>
        <v>-1.228263607054362</v>
      </c>
      <c r="R157" s="3">
        <f t="shared" si="48"/>
        <v>2.255</v>
      </c>
      <c r="S157" s="3">
        <f t="shared" si="49"/>
        <v>0.54925</v>
      </c>
      <c r="T157" t="s">
        <v>173</v>
      </c>
      <c r="U157">
        <v>1013.7860850000001</v>
      </c>
      <c r="V157" s="3">
        <f t="shared" si="38"/>
        <v>0</v>
      </c>
      <c r="W157" s="3">
        <f t="shared" si="50"/>
        <v>0.02791296129942673</v>
      </c>
      <c r="X157" s="3">
        <f t="shared" si="51"/>
        <v>1.228263607054362</v>
      </c>
      <c r="Y157" s="5">
        <f t="shared" si="52"/>
        <v>0.1294492489758761</v>
      </c>
      <c r="AA157" s="4" t="s">
        <v>391</v>
      </c>
      <c r="AB157" s="4">
        <v>1175</v>
      </c>
      <c r="AC157" s="4">
        <v>1030</v>
      </c>
      <c r="AD157" s="4">
        <v>5</v>
      </c>
      <c r="AE157" s="11">
        <f t="shared" si="53"/>
        <v>-1.144012838051657</v>
      </c>
      <c r="AF157" s="3">
        <f>20*LOG(AC157/AB157)/0.599265</f>
        <v>-1.90902662103019</v>
      </c>
      <c r="AG157" s="7">
        <v>-1.7</v>
      </c>
      <c r="AH157">
        <f t="shared" si="54"/>
        <v>517</v>
      </c>
      <c r="AI157">
        <f t="shared" si="39"/>
        <v>0</v>
      </c>
      <c r="AK157">
        <f>IF(ISEVEN(B157),$O$2*P157,$O$1*P157)</f>
        <v>-2.0512002237807843</v>
      </c>
      <c r="AL157" s="3">
        <f t="shared" si="55"/>
        <v>-0.3512002237807843</v>
      </c>
      <c r="AM157">
        <f t="shared" si="40"/>
        <v>-0.004616963064295547</v>
      </c>
      <c r="AN157">
        <f t="shared" si="41"/>
        <v>-0.002530659918240155</v>
      </c>
      <c r="AO157" s="3">
        <f t="shared" si="56"/>
        <v>0.3399999999999981</v>
      </c>
    </row>
    <row r="158" spans="2:41" ht="12.75">
      <c r="B158">
        <v>518</v>
      </c>
      <c r="C158">
        <v>2.205</v>
      </c>
      <c r="D158">
        <v>2.228</v>
      </c>
      <c r="E158">
        <v>0.4328</v>
      </c>
      <c r="F158">
        <v>0.5279</v>
      </c>
      <c r="G158">
        <v>21.59</v>
      </c>
      <c r="H158">
        <v>12.18</v>
      </c>
      <c r="I158" s="3">
        <f t="shared" si="42"/>
        <v>0.09013185395667922</v>
      </c>
      <c r="J158" s="9">
        <f t="shared" si="43"/>
        <v>1.7252881980489088</v>
      </c>
      <c r="K158" s="3">
        <f t="shared" si="44"/>
        <v>-9.41</v>
      </c>
      <c r="L158">
        <v>-0.1254</v>
      </c>
      <c r="M158">
        <v>0.5913</v>
      </c>
      <c r="N158" s="3">
        <f t="shared" si="45"/>
        <v>0.7167000000000001</v>
      </c>
      <c r="O158" s="3">
        <f t="shared" si="46"/>
        <v>0.03910786446444229</v>
      </c>
      <c r="P158" s="3">
        <f t="shared" si="47"/>
        <v>1.6229805555038825</v>
      </c>
      <c r="R158" s="3">
        <f t="shared" si="48"/>
        <v>2.2165</v>
      </c>
      <c r="S158" s="3">
        <f t="shared" si="49"/>
        <v>0.48035000000000005</v>
      </c>
      <c r="T158" t="s">
        <v>174</v>
      </c>
      <c r="U158">
        <v>1054.329705</v>
      </c>
      <c r="V158" s="3">
        <f t="shared" si="38"/>
        <v>0</v>
      </c>
      <c r="W158" s="3">
        <f t="shared" si="50"/>
        <v>0.03910786446444229</v>
      </c>
      <c r="X158" s="3">
        <f t="shared" si="51"/>
        <v>1.6229805555038825</v>
      </c>
      <c r="Y158" s="5">
        <f t="shared" si="52"/>
        <v>0.19798063911731031</v>
      </c>
      <c r="AA158" s="4" t="s">
        <v>392</v>
      </c>
      <c r="AB158" s="4">
        <v>867</v>
      </c>
      <c r="AC158" s="4">
        <v>1058</v>
      </c>
      <c r="AD158" s="4">
        <v>10</v>
      </c>
      <c r="AE158" s="11">
        <f t="shared" si="53"/>
        <v>1.7293314044591324</v>
      </c>
      <c r="AF158" s="3">
        <f>20*LOG(AC158/AB158)/0.88587</f>
        <v>1.952127743866631</v>
      </c>
      <c r="AG158" s="7">
        <v>0.38</v>
      </c>
      <c r="AH158">
        <f t="shared" si="54"/>
        <v>518</v>
      </c>
      <c r="AI158">
        <f t="shared" si="39"/>
        <v>0</v>
      </c>
      <c r="AK158">
        <f>IF(ISEVEN(B158),$O$2*P158,$O$1*P158)</f>
        <v>1.833968027719387</v>
      </c>
      <c r="AL158" s="3">
        <f t="shared" si="55"/>
        <v>1.453968027719387</v>
      </c>
      <c r="AM158">
        <f t="shared" si="40"/>
        <v>-0.0016173752310535544</v>
      </c>
      <c r="AN158">
        <f t="shared" si="41"/>
        <v>-0.0020837279787838414</v>
      </c>
      <c r="AO158" s="3">
        <f t="shared" si="56"/>
        <v>0.5899999999999999</v>
      </c>
    </row>
    <row r="159" spans="2:41" ht="12.75">
      <c r="B159">
        <v>519</v>
      </c>
      <c r="C159">
        <v>2.178</v>
      </c>
      <c r="D159">
        <v>2.197</v>
      </c>
      <c r="E159">
        <v>0.4678</v>
      </c>
      <c r="F159">
        <v>0.42</v>
      </c>
      <c r="G159">
        <v>20.65</v>
      </c>
      <c r="H159">
        <v>5.061</v>
      </c>
      <c r="I159" s="3">
        <f t="shared" si="42"/>
        <v>0.07544363001508404</v>
      </c>
      <c r="J159" s="9">
        <f t="shared" si="43"/>
        <v>-0.9362185415046763</v>
      </c>
      <c r="K159" s="3">
        <f t="shared" si="44"/>
        <v>-15.588999999999999</v>
      </c>
      <c r="L159">
        <v>0.24</v>
      </c>
      <c r="M159">
        <v>-0.217</v>
      </c>
      <c r="N159" s="3">
        <f t="shared" si="45"/>
        <v>-0.45699999999999996</v>
      </c>
      <c r="O159" s="3">
        <f t="shared" si="46"/>
        <v>0.024419640522847112</v>
      </c>
      <c r="P159" s="3">
        <f t="shared" si="47"/>
        <v>-1.0385261840497024</v>
      </c>
      <c r="R159" s="3">
        <f t="shared" si="48"/>
        <v>2.1875</v>
      </c>
      <c r="S159" s="3">
        <f t="shared" si="49"/>
        <v>0.44389999999999996</v>
      </c>
      <c r="T159" t="s">
        <v>175</v>
      </c>
      <c r="U159">
        <v>1112.161505</v>
      </c>
      <c r="V159" s="3">
        <f t="shared" si="38"/>
        <v>0</v>
      </c>
      <c r="W159" s="3">
        <f t="shared" si="50"/>
        <v>0.024419640522847112</v>
      </c>
      <c r="X159" s="3">
        <f t="shared" si="51"/>
        <v>1.0385261840497024</v>
      </c>
      <c r="Y159" s="5">
        <f t="shared" si="52"/>
        <v>0.10768191034016673</v>
      </c>
      <c r="AA159" s="4" t="s">
        <v>393</v>
      </c>
      <c r="AB159" s="4">
        <v>937</v>
      </c>
      <c r="AC159" s="4">
        <v>842</v>
      </c>
      <c r="AD159" s="4">
        <v>15</v>
      </c>
      <c r="AE159" s="11">
        <f t="shared" si="53"/>
        <v>-0.9285499877625749</v>
      </c>
      <c r="AF159" s="3">
        <f>20*LOG(AC159/AB159)/0.599265</f>
        <v>-1.5494814276865407</v>
      </c>
      <c r="AG159" s="7">
        <v>-2.55</v>
      </c>
      <c r="AH159">
        <f t="shared" si="54"/>
        <v>519</v>
      </c>
      <c r="AI159">
        <f t="shared" si="39"/>
        <v>0</v>
      </c>
      <c r="AK159">
        <f>IF(ISEVEN(B159),$O$2*P159,$O$1*P159)</f>
        <v>-1.7343387273630029</v>
      </c>
      <c r="AL159" s="3">
        <f t="shared" si="55"/>
        <v>0.815661272636997</v>
      </c>
      <c r="AM159">
        <f t="shared" si="40"/>
        <v>-0.0014963659683626207</v>
      </c>
      <c r="AN159">
        <f t="shared" si="41"/>
        <v>-0.0023809523809523833</v>
      </c>
      <c r="AO159" s="3">
        <f t="shared" si="56"/>
        <v>-0.5889999999999986</v>
      </c>
    </row>
    <row r="160" spans="2:41" ht="12.75">
      <c r="B160">
        <v>520</v>
      </c>
      <c r="C160">
        <v>2.466</v>
      </c>
      <c r="D160">
        <v>2.484</v>
      </c>
      <c r="E160">
        <v>0.7904</v>
      </c>
      <c r="F160">
        <v>0.7965</v>
      </c>
      <c r="G160">
        <v>13.85</v>
      </c>
      <c r="H160">
        <v>20.28</v>
      </c>
      <c r="I160" s="3">
        <f t="shared" si="42"/>
        <v>0.06317038489659382</v>
      </c>
      <c r="J160" s="9">
        <f t="shared" si="43"/>
        <v>0.06677697115157243</v>
      </c>
      <c r="K160" s="3">
        <f t="shared" si="44"/>
        <v>6.4300000000000015</v>
      </c>
      <c r="L160">
        <v>3.932</v>
      </c>
      <c r="M160">
        <v>3.884</v>
      </c>
      <c r="N160" s="3">
        <f t="shared" si="45"/>
        <v>-0.04800000000000004</v>
      </c>
      <c r="O160" s="3">
        <f t="shared" si="46"/>
        <v>0.012146395404356893</v>
      </c>
      <c r="P160" s="3">
        <f t="shared" si="47"/>
        <v>-0.03553067139345378</v>
      </c>
      <c r="R160" s="3">
        <f t="shared" si="48"/>
        <v>2.475</v>
      </c>
      <c r="S160" s="3">
        <f t="shared" si="49"/>
        <v>0.79345</v>
      </c>
      <c r="T160" t="s">
        <v>176</v>
      </c>
      <c r="U160">
        <v>734.521385</v>
      </c>
      <c r="V160" s="3">
        <f t="shared" si="38"/>
        <v>0</v>
      </c>
      <c r="W160" s="3">
        <f t="shared" si="50"/>
        <v>0.012146395404356893</v>
      </c>
      <c r="X160" s="3">
        <f t="shared" si="51"/>
        <v>0.03553067139345378</v>
      </c>
      <c r="Y160" s="5">
        <f t="shared" si="52"/>
        <v>0.007687945050097668</v>
      </c>
      <c r="AA160" s="4" t="s">
        <v>394</v>
      </c>
      <c r="AB160" s="4">
        <v>1585</v>
      </c>
      <c r="AC160" s="4">
        <v>1597</v>
      </c>
      <c r="AD160" s="4">
        <v>-7</v>
      </c>
      <c r="AE160" s="11">
        <f t="shared" si="53"/>
        <v>0.06551299169425302</v>
      </c>
      <c r="AF160" s="3">
        <f>20*LOG(AC160/AB160)/0.88587</f>
        <v>0.07395327948147361</v>
      </c>
      <c r="AG160" s="7">
        <v>-0.37</v>
      </c>
      <c r="AH160">
        <f t="shared" si="54"/>
        <v>520</v>
      </c>
      <c r="AI160">
        <f t="shared" si="39"/>
        <v>0</v>
      </c>
      <c r="AK160">
        <f>IF(ISEVEN(B160),$O$2*P160,$O$1*P160)</f>
        <v>-0.040149658674602774</v>
      </c>
      <c r="AL160" s="3">
        <f t="shared" si="55"/>
        <v>0.3298503413253972</v>
      </c>
      <c r="AM160">
        <f t="shared" si="40"/>
        <v>-0.0026568825910931056</v>
      </c>
      <c r="AN160">
        <f t="shared" si="41"/>
        <v>-0.002510985561833022</v>
      </c>
      <c r="AO160" s="3">
        <f t="shared" si="56"/>
        <v>-0.5699999999999985</v>
      </c>
    </row>
    <row r="161" spans="2:41" ht="12.75">
      <c r="B161">
        <v>521</v>
      </c>
      <c r="C161">
        <v>2.522</v>
      </c>
      <c r="D161">
        <v>2.536</v>
      </c>
      <c r="E161">
        <v>0.9091</v>
      </c>
      <c r="F161">
        <v>0.9052</v>
      </c>
      <c r="G161">
        <v>12.14</v>
      </c>
      <c r="H161">
        <v>11.29</v>
      </c>
      <c r="I161" s="3">
        <f t="shared" si="42"/>
        <v>0.048083339452647034</v>
      </c>
      <c r="J161" s="9">
        <f t="shared" si="43"/>
        <v>-0.03734224964376894</v>
      </c>
      <c r="K161" s="3">
        <f t="shared" si="44"/>
        <v>-0.8500000000000014</v>
      </c>
      <c r="L161">
        <v>3.523</v>
      </c>
      <c r="M161">
        <v>3.515</v>
      </c>
      <c r="N161" s="3">
        <f t="shared" si="45"/>
        <v>-0.008000000000000007</v>
      </c>
      <c r="O161" s="3">
        <f t="shared" si="46"/>
        <v>-0.002940650039589897</v>
      </c>
      <c r="P161" s="3">
        <f t="shared" si="47"/>
        <v>-0.13964989218879514</v>
      </c>
      <c r="R161" s="3">
        <f t="shared" si="48"/>
        <v>2.529</v>
      </c>
      <c r="S161" s="3">
        <f t="shared" si="49"/>
        <v>0.90715</v>
      </c>
      <c r="T161" t="s">
        <v>177</v>
      </c>
      <c r="U161">
        <v>675.64263</v>
      </c>
      <c r="V161" s="3">
        <f t="shared" si="38"/>
        <v>0</v>
      </c>
      <c r="W161" s="3">
        <f t="shared" si="50"/>
        <v>0.002940650039589897</v>
      </c>
      <c r="X161" s="3">
        <f t="shared" si="51"/>
        <v>0.13964989218879514</v>
      </c>
      <c r="Y161" s="5">
        <f t="shared" si="52"/>
        <v>0.0042991787466240584</v>
      </c>
      <c r="AA161" s="4" t="s">
        <v>395</v>
      </c>
      <c r="AB161" s="4">
        <v>1824</v>
      </c>
      <c r="AC161" s="4">
        <v>1815</v>
      </c>
      <c r="AD161" s="4">
        <v>1</v>
      </c>
      <c r="AE161" s="11">
        <f t="shared" si="53"/>
        <v>-0.042964092405321286</v>
      </c>
      <c r="AF161" s="3">
        <f>20*LOG(AC161/AB161)/0.599265</f>
        <v>-0.07169464661764208</v>
      </c>
      <c r="AG161" s="7">
        <v>-0.49</v>
      </c>
      <c r="AH161">
        <f t="shared" si="54"/>
        <v>521</v>
      </c>
      <c r="AI161">
        <f t="shared" si="39"/>
        <v>0</v>
      </c>
      <c r="AK161">
        <f>IF(ISEVEN(B161),$O$2*P161,$O$1*P161)</f>
        <v>-0.23321531995528788</v>
      </c>
      <c r="AL161" s="3">
        <f t="shared" si="55"/>
        <v>0.2567846800447121</v>
      </c>
      <c r="AM161">
        <f t="shared" si="40"/>
        <v>-0.003189968100319012</v>
      </c>
      <c r="AN161">
        <f t="shared" si="41"/>
        <v>-0.0025408749447635537</v>
      </c>
      <c r="AO161" s="3">
        <f t="shared" si="56"/>
        <v>0.14999999999999858</v>
      </c>
    </row>
    <row r="162" spans="2:41" ht="12.75">
      <c r="B162">
        <v>522</v>
      </c>
      <c r="C162">
        <v>2.559</v>
      </c>
      <c r="D162">
        <v>2.579</v>
      </c>
      <c r="E162">
        <v>0.9512</v>
      </c>
      <c r="F162">
        <v>0.9625</v>
      </c>
      <c r="G162">
        <v>11.45</v>
      </c>
      <c r="H162">
        <v>10.2</v>
      </c>
      <c r="I162" s="3">
        <f t="shared" si="42"/>
        <v>0.06762112501504008</v>
      </c>
      <c r="J162" s="9">
        <f t="shared" si="43"/>
        <v>0.10257793139806202</v>
      </c>
      <c r="K162" s="3">
        <f t="shared" si="44"/>
        <v>-1.25</v>
      </c>
      <c r="L162">
        <v>3.792</v>
      </c>
      <c r="M162">
        <v>3.784</v>
      </c>
      <c r="N162" s="3">
        <f t="shared" si="45"/>
        <v>-0.008000000000000007</v>
      </c>
      <c r="O162" s="3">
        <f t="shared" si="46"/>
        <v>0.016597135522803154</v>
      </c>
      <c r="P162" s="3">
        <f t="shared" si="47"/>
        <v>0.00027028885303581607</v>
      </c>
      <c r="R162" s="3">
        <f t="shared" si="48"/>
        <v>2.569</v>
      </c>
      <c r="S162" s="3">
        <f t="shared" si="49"/>
        <v>0.95685</v>
      </c>
      <c r="T162" t="s">
        <v>178</v>
      </c>
      <c r="U162">
        <v>622.3553049999999</v>
      </c>
      <c r="V162" s="3">
        <f t="shared" si="38"/>
        <v>0</v>
      </c>
      <c r="W162" s="3">
        <f t="shared" si="50"/>
        <v>0.016597135522803154</v>
      </c>
      <c r="X162" s="3">
        <f t="shared" si="51"/>
        <v>0.00027028885303581607</v>
      </c>
      <c r="Y162" s="5">
        <f t="shared" si="52"/>
        <v>0.011809583529288788</v>
      </c>
      <c r="AA162" s="4" t="s">
        <v>396</v>
      </c>
      <c r="AB162" s="4">
        <v>1906</v>
      </c>
      <c r="AC162" s="4">
        <v>1928</v>
      </c>
      <c r="AD162" s="4">
        <v>2</v>
      </c>
      <c r="AE162" s="11">
        <f t="shared" si="53"/>
        <v>0.09968266529008693</v>
      </c>
      <c r="AF162" s="3">
        <f>20*LOG(AC162/AB162)/0.88587</f>
        <v>0.11252516203290204</v>
      </c>
      <c r="AG162" s="7">
        <v>0.19</v>
      </c>
      <c r="AH162">
        <f t="shared" si="54"/>
        <v>522</v>
      </c>
      <c r="AI162">
        <f t="shared" si="39"/>
        <v>0</v>
      </c>
      <c r="AK162">
        <f>IF(ISEVEN(B162),$O$2*P162,$O$1*P162)</f>
        <v>0.0003054264039304721</v>
      </c>
      <c r="AL162" s="3">
        <f t="shared" si="55"/>
        <v>-0.18969457359606953</v>
      </c>
      <c r="AM162">
        <f t="shared" si="40"/>
        <v>-0.0018923465096720182</v>
      </c>
      <c r="AN162">
        <f t="shared" si="41"/>
        <v>-0.001558441558441502</v>
      </c>
      <c r="AO162" s="3">
        <f t="shared" si="56"/>
        <v>0.75</v>
      </c>
    </row>
    <row r="163" spans="2:41" ht="12.75">
      <c r="B163">
        <v>523</v>
      </c>
      <c r="C163">
        <v>2.558</v>
      </c>
      <c r="D163">
        <v>2.575</v>
      </c>
      <c r="E163">
        <v>1.031</v>
      </c>
      <c r="F163">
        <v>1.025</v>
      </c>
      <c r="G163">
        <v>10.74</v>
      </c>
      <c r="H163">
        <v>13.1</v>
      </c>
      <c r="I163" s="3">
        <f t="shared" si="42"/>
        <v>0.057533864691495414</v>
      </c>
      <c r="J163" s="9">
        <f t="shared" si="43"/>
        <v>-0.05069599783486932</v>
      </c>
      <c r="K163" s="3">
        <f t="shared" si="44"/>
        <v>2.3599999999999994</v>
      </c>
      <c r="L163">
        <v>3.775</v>
      </c>
      <c r="M163">
        <v>3.83</v>
      </c>
      <c r="N163" s="3">
        <f t="shared" si="45"/>
        <v>0.05500000000000016</v>
      </c>
      <c r="O163" s="3">
        <f t="shared" si="46"/>
        <v>0.006509875199258483</v>
      </c>
      <c r="P163" s="3">
        <f t="shared" si="47"/>
        <v>-0.15300364037989553</v>
      </c>
      <c r="R163" s="3">
        <f t="shared" si="48"/>
        <v>2.5665</v>
      </c>
      <c r="S163" s="3">
        <f t="shared" si="49"/>
        <v>1.028</v>
      </c>
      <c r="T163" t="s">
        <v>179</v>
      </c>
      <c r="U163">
        <v>568.72283</v>
      </c>
      <c r="V163" s="3">
        <f t="shared" si="38"/>
        <v>0</v>
      </c>
      <c r="W163" s="3">
        <f t="shared" si="50"/>
        <v>0.006509875199258483</v>
      </c>
      <c r="X163" s="3">
        <f t="shared" si="51"/>
        <v>0.15300364037989553</v>
      </c>
      <c r="Y163" s="5">
        <f t="shared" si="52"/>
        <v>0.005836575875486387</v>
      </c>
      <c r="AA163" s="4" t="s">
        <v>397</v>
      </c>
      <c r="AB163" s="4">
        <v>2062</v>
      </c>
      <c r="AC163" s="4">
        <v>2054</v>
      </c>
      <c r="AD163" s="4">
        <v>-2</v>
      </c>
      <c r="AE163" s="11">
        <f t="shared" si="53"/>
        <v>-0.03376443372476666</v>
      </c>
      <c r="AF163" s="3">
        <f>20*LOG(AC163/AB163)/0.599265</f>
        <v>-0.0563430764766283</v>
      </c>
      <c r="AG163" s="7">
        <v>-0.01</v>
      </c>
      <c r="AH163">
        <f t="shared" si="54"/>
        <v>523</v>
      </c>
      <c r="AI163">
        <f t="shared" si="39"/>
        <v>0</v>
      </c>
      <c r="AK163">
        <f>IF(ISEVEN(B163),$O$2*P163,$O$1*P163)</f>
        <v>-0.2555160794344255</v>
      </c>
      <c r="AL163" s="3">
        <f t="shared" si="55"/>
        <v>-0.2455160794344255</v>
      </c>
      <c r="AM163">
        <f t="shared" si="40"/>
        <v>0</v>
      </c>
      <c r="AN163">
        <f t="shared" si="41"/>
        <v>-0.001951219512195124</v>
      </c>
      <c r="AO163" s="3">
        <f t="shared" si="56"/>
        <v>0.35999999999999943</v>
      </c>
    </row>
    <row r="164" spans="2:41" ht="12.75">
      <c r="B164">
        <v>524</v>
      </c>
      <c r="C164">
        <v>2.602</v>
      </c>
      <c r="D164">
        <v>2.654</v>
      </c>
      <c r="E164">
        <v>1.103</v>
      </c>
      <c r="F164">
        <v>1.165</v>
      </c>
      <c r="G164">
        <v>9.826</v>
      </c>
      <c r="H164">
        <v>5.241</v>
      </c>
      <c r="I164" s="3">
        <f t="shared" si="42"/>
        <v>0.17187252605698453</v>
      </c>
      <c r="J164" s="9">
        <f t="shared" si="43"/>
        <v>0.4750082584369445</v>
      </c>
      <c r="K164" s="3">
        <f t="shared" si="44"/>
        <v>-4.585000000000001</v>
      </c>
      <c r="L164">
        <v>3.598</v>
      </c>
      <c r="M164">
        <v>4.479</v>
      </c>
      <c r="N164" s="3">
        <f t="shared" si="45"/>
        <v>0.8810000000000002</v>
      </c>
      <c r="O164" s="3">
        <f t="shared" si="46"/>
        <v>0.12084853656474759</v>
      </c>
      <c r="P164" s="3">
        <f t="shared" si="47"/>
        <v>0.3727006158919183</v>
      </c>
      <c r="R164" s="3">
        <f t="shared" si="48"/>
        <v>2.628</v>
      </c>
      <c r="S164" s="3">
        <f t="shared" si="49"/>
        <v>1.134</v>
      </c>
      <c r="T164" t="s">
        <v>180</v>
      </c>
      <c r="U164">
        <v>528.47834</v>
      </c>
      <c r="V164" s="3">
        <f t="shared" si="38"/>
        <v>0</v>
      </c>
      <c r="W164" s="3">
        <f t="shared" si="50"/>
        <v>0.12084853656474759</v>
      </c>
      <c r="X164" s="3">
        <f t="shared" si="51"/>
        <v>0.3727006158919183</v>
      </c>
      <c r="Y164" s="5">
        <f t="shared" si="52"/>
        <v>0.05467372134038806</v>
      </c>
      <c r="AA164" s="4" t="s">
        <v>398</v>
      </c>
      <c r="AB164" s="4">
        <v>2211</v>
      </c>
      <c r="AC164" s="4">
        <v>2334</v>
      </c>
      <c r="AD164" s="4">
        <v>5</v>
      </c>
      <c r="AE164" s="11">
        <f t="shared" si="53"/>
        <v>0.4702421826127498</v>
      </c>
      <c r="AF164" s="3">
        <f>20*LOG(AC164/AB164)/0.88587</f>
        <v>0.5308252707651797</v>
      </c>
      <c r="AG164" s="7">
        <v>0.46</v>
      </c>
      <c r="AH164">
        <f t="shared" si="54"/>
        <v>524</v>
      </c>
      <c r="AI164">
        <f t="shared" si="39"/>
        <v>0</v>
      </c>
      <c r="AK164">
        <f>IF(ISEVEN(B164),$O$2*P164,$O$1*P164)</f>
        <v>0.4211516959578676</v>
      </c>
      <c r="AL164" s="3">
        <f t="shared" si="55"/>
        <v>-0.03884830404213241</v>
      </c>
      <c r="AM164">
        <f t="shared" si="40"/>
        <v>-0.002266545784224793</v>
      </c>
      <c r="AN164">
        <f t="shared" si="41"/>
        <v>-0.0017167381974248941</v>
      </c>
      <c r="AO164" s="3">
        <f t="shared" si="56"/>
        <v>0.41499999999999915</v>
      </c>
    </row>
    <row r="165" spans="2:41" ht="12.75">
      <c r="B165">
        <v>525</v>
      </c>
      <c r="C165">
        <v>2.684</v>
      </c>
      <c r="D165">
        <v>2.698</v>
      </c>
      <c r="E165">
        <v>1.205</v>
      </c>
      <c r="F165">
        <v>1.206</v>
      </c>
      <c r="G165">
        <v>9.053</v>
      </c>
      <c r="H165">
        <v>12.21</v>
      </c>
      <c r="I165" s="3">
        <f t="shared" si="42"/>
        <v>0.045188676778619166</v>
      </c>
      <c r="J165" s="9">
        <f t="shared" si="43"/>
        <v>0.007205217864906277</v>
      </c>
      <c r="K165" s="3">
        <f t="shared" si="44"/>
        <v>3.157</v>
      </c>
      <c r="L165">
        <v>3.661</v>
      </c>
      <c r="M165">
        <v>3.56</v>
      </c>
      <c r="N165" s="3">
        <f t="shared" si="45"/>
        <v>-0.10099999999999998</v>
      </c>
      <c r="O165" s="3">
        <f t="shared" si="46"/>
        <v>-0.005835312713617764</v>
      </c>
      <c r="P165" s="3">
        <f t="shared" si="47"/>
        <v>-0.09510242468011994</v>
      </c>
      <c r="R165" s="3">
        <f t="shared" si="48"/>
        <v>2.691</v>
      </c>
      <c r="S165" s="3">
        <f t="shared" si="49"/>
        <v>1.2055</v>
      </c>
      <c r="T165" t="s">
        <v>181</v>
      </c>
      <c r="U165">
        <v>489.411195</v>
      </c>
      <c r="V165" s="3">
        <f t="shared" si="38"/>
        <v>0</v>
      </c>
      <c r="W165" s="3">
        <f t="shared" si="50"/>
        <v>0.005835312713617764</v>
      </c>
      <c r="X165" s="3">
        <f t="shared" si="51"/>
        <v>0.09510242468011994</v>
      </c>
      <c r="Y165" s="5">
        <f t="shared" si="52"/>
        <v>0.0008295313148070426</v>
      </c>
      <c r="AA165" s="4" t="s">
        <v>399</v>
      </c>
      <c r="AB165" s="4">
        <v>2412</v>
      </c>
      <c r="AC165" s="4">
        <v>2415</v>
      </c>
      <c r="AD165" s="4">
        <v>-3</v>
      </c>
      <c r="AE165" s="11">
        <f t="shared" si="53"/>
        <v>0.010796632388345242</v>
      </c>
      <c r="AF165" s="3">
        <f>20*LOG(AC165/AB165)/0.599265</f>
        <v>0.01801645747431477</v>
      </c>
      <c r="AG165" s="7">
        <v>-0.01</v>
      </c>
      <c r="AH165">
        <f t="shared" si="54"/>
        <v>525</v>
      </c>
      <c r="AI165">
        <f t="shared" si="39"/>
        <v>0</v>
      </c>
      <c r="AK165">
        <f>IF(ISEVEN(B165),$O$2*P165,$O$1*P165)</f>
        <v>-0.1588210492158003</v>
      </c>
      <c r="AL165" s="3">
        <f t="shared" si="55"/>
        <v>-0.14882104921580028</v>
      </c>
      <c r="AM165">
        <f t="shared" si="40"/>
        <v>-0.0008298755186721078</v>
      </c>
      <c r="AN165">
        <f t="shared" si="41"/>
        <v>-0.0012437810945274104</v>
      </c>
      <c r="AO165" s="3">
        <f t="shared" si="56"/>
        <v>0.15700000000000003</v>
      </c>
    </row>
    <row r="166" spans="2:41" ht="12.75">
      <c r="B166">
        <v>526</v>
      </c>
      <c r="C166">
        <v>2.7</v>
      </c>
      <c r="D166">
        <v>2.715</v>
      </c>
      <c r="E166">
        <v>1.317</v>
      </c>
      <c r="F166">
        <v>1.333</v>
      </c>
      <c r="G166">
        <v>8.113</v>
      </c>
      <c r="H166">
        <v>9.402</v>
      </c>
      <c r="I166" s="3">
        <f t="shared" si="42"/>
        <v>0.04812139531756864</v>
      </c>
      <c r="J166" s="9">
        <f t="shared" si="43"/>
        <v>0.10488748904150721</v>
      </c>
      <c r="K166" s="3">
        <f t="shared" si="44"/>
        <v>1.2889999999999997</v>
      </c>
      <c r="L166">
        <v>3.916</v>
      </c>
      <c r="M166">
        <v>3.824</v>
      </c>
      <c r="N166" s="3">
        <f t="shared" si="45"/>
        <v>-0.09200000000000008</v>
      </c>
      <c r="O166" s="3">
        <f t="shared" si="46"/>
        <v>-0.002902594174668288</v>
      </c>
      <c r="P166" s="3">
        <f t="shared" si="47"/>
        <v>0.002579846496481006</v>
      </c>
      <c r="R166" s="3">
        <f t="shared" si="48"/>
        <v>2.7075</v>
      </c>
      <c r="S166" s="3">
        <f t="shared" si="49"/>
        <v>1.325</v>
      </c>
      <c r="T166" t="s">
        <v>182</v>
      </c>
      <c r="U166">
        <v>444.50718</v>
      </c>
      <c r="V166" s="3">
        <f t="shared" si="38"/>
        <v>0</v>
      </c>
      <c r="W166" s="3">
        <f t="shared" si="50"/>
        <v>0.002902594174668288</v>
      </c>
      <c r="X166" s="3">
        <f t="shared" si="51"/>
        <v>0.002579846496481006</v>
      </c>
      <c r="Y166" s="5">
        <f t="shared" si="52"/>
        <v>0.012075471698113219</v>
      </c>
      <c r="AA166" s="4" t="s">
        <v>400</v>
      </c>
      <c r="AB166" s="4">
        <v>2635</v>
      </c>
      <c r="AC166" s="4">
        <v>2670</v>
      </c>
      <c r="AD166" s="4">
        <v>-1</v>
      </c>
      <c r="AE166" s="11">
        <f t="shared" si="53"/>
        <v>0.1146128363201954</v>
      </c>
      <c r="AF166" s="3">
        <f>20*LOG(AC166/AB166)/0.88587</f>
        <v>0.12937884375833406</v>
      </c>
      <c r="AG166" s="7">
        <v>-0.12</v>
      </c>
      <c r="AH166">
        <f t="shared" si="54"/>
        <v>526</v>
      </c>
      <c r="AI166">
        <f t="shared" si="39"/>
        <v>0</v>
      </c>
      <c r="AK166">
        <f>IF(ISEVEN(B166),$O$2*P166,$O$1*P166)</f>
        <v>0.0029152265410235362</v>
      </c>
      <c r="AL166" s="3">
        <f t="shared" si="55"/>
        <v>0.12291522654102353</v>
      </c>
      <c r="AM166">
        <f t="shared" si="40"/>
        <v>-0.00037965072133649735</v>
      </c>
      <c r="AN166">
        <f t="shared" si="41"/>
        <v>-0.0015003750937734447</v>
      </c>
      <c r="AO166" s="3">
        <f t="shared" si="56"/>
        <v>0.2889999999999997</v>
      </c>
    </row>
    <row r="167" spans="2:41" ht="12.75">
      <c r="B167">
        <v>527</v>
      </c>
      <c r="C167">
        <v>2.749</v>
      </c>
      <c r="D167">
        <v>2.759</v>
      </c>
      <c r="E167">
        <v>1.497</v>
      </c>
      <c r="F167">
        <v>1.533</v>
      </c>
      <c r="G167">
        <v>6.83</v>
      </c>
      <c r="H167">
        <v>10.87</v>
      </c>
      <c r="I167" s="3">
        <f t="shared" si="42"/>
        <v>0.031539212714339744</v>
      </c>
      <c r="J167" s="9">
        <f t="shared" si="43"/>
        <v>0.2064070902264547</v>
      </c>
      <c r="K167" s="3">
        <f t="shared" si="44"/>
        <v>4.039999999999999</v>
      </c>
      <c r="L167">
        <v>3.828</v>
      </c>
      <c r="M167">
        <v>3.948</v>
      </c>
      <c r="N167" s="3">
        <f t="shared" si="45"/>
        <v>0.1200000000000001</v>
      </c>
      <c r="O167" s="3">
        <f t="shared" si="46"/>
        <v>-0.019484776777897186</v>
      </c>
      <c r="P167" s="3">
        <f t="shared" si="47"/>
        <v>0.1040994476814285</v>
      </c>
      <c r="R167" s="3">
        <f t="shared" si="48"/>
        <v>2.754</v>
      </c>
      <c r="S167" s="3">
        <f t="shared" si="49"/>
        <v>1.5150000000000001</v>
      </c>
      <c r="T167" t="s">
        <v>183</v>
      </c>
      <c r="U167">
        <v>400.28196</v>
      </c>
      <c r="V167" s="3">
        <f t="shared" si="38"/>
        <v>0</v>
      </c>
      <c r="W167" s="3">
        <f t="shared" si="50"/>
        <v>0.019484776777897186</v>
      </c>
      <c r="X167" s="3">
        <f t="shared" si="51"/>
        <v>0.1040994476814285</v>
      </c>
      <c r="Y167" s="5">
        <f t="shared" si="52"/>
        <v>0.023762376237623634</v>
      </c>
      <c r="AA167" s="4" t="s">
        <v>401</v>
      </c>
      <c r="AB167" s="4">
        <v>2996</v>
      </c>
      <c r="AC167" s="4">
        <v>3068</v>
      </c>
      <c r="AD167" s="4">
        <v>-4</v>
      </c>
      <c r="AE167" s="11">
        <f t="shared" si="53"/>
        <v>0.20627092499029032</v>
      </c>
      <c r="AF167" s="3">
        <f>20*LOG(AC167/AB167)/0.599265</f>
        <v>0.34420652798059337</v>
      </c>
      <c r="AG167" s="7">
        <v>0.6</v>
      </c>
      <c r="AH167">
        <f t="shared" si="54"/>
        <v>527</v>
      </c>
      <c r="AI167">
        <f t="shared" si="39"/>
        <v>0</v>
      </c>
      <c r="AK167">
        <f>IF(ISEVEN(B167),$O$2*P167,$O$1*P167)</f>
        <v>0.17384607762798557</v>
      </c>
      <c r="AL167" s="3">
        <f t="shared" si="55"/>
        <v>-0.42615392237201444</v>
      </c>
      <c r="AM167">
        <f t="shared" si="40"/>
        <v>-0.0006680026720106145</v>
      </c>
      <c r="AN167">
        <f t="shared" si="41"/>
        <v>-0.0006523157208089445</v>
      </c>
      <c r="AO167" s="3">
        <f t="shared" si="56"/>
        <v>0.03999999999999915</v>
      </c>
    </row>
    <row r="168" spans="2:41" ht="12.75">
      <c r="B168">
        <v>528</v>
      </c>
      <c r="C168">
        <v>2.81</v>
      </c>
      <c r="D168">
        <v>2.831</v>
      </c>
      <c r="E168">
        <v>1.666</v>
      </c>
      <c r="F168">
        <v>1.689</v>
      </c>
      <c r="G168">
        <v>6.555</v>
      </c>
      <c r="H168">
        <v>7.156</v>
      </c>
      <c r="I168" s="3">
        <f t="shared" si="42"/>
        <v>0.06467098920046165</v>
      </c>
      <c r="J168" s="9">
        <f t="shared" si="43"/>
        <v>0.11909305000479749</v>
      </c>
      <c r="K168" s="3">
        <f t="shared" si="44"/>
        <v>0.601</v>
      </c>
      <c r="L168">
        <v>2.893</v>
      </c>
      <c r="M168">
        <v>2.751</v>
      </c>
      <c r="N168" s="3">
        <f t="shared" si="45"/>
        <v>-0.1419999999999999</v>
      </c>
      <c r="O168" s="3">
        <f t="shared" si="46"/>
        <v>0.013646999708224715</v>
      </c>
      <c r="P168" s="3">
        <f t="shared" si="47"/>
        <v>0.01678540745977128</v>
      </c>
      <c r="R168" s="3">
        <f t="shared" si="48"/>
        <v>2.8205</v>
      </c>
      <c r="S168" s="3">
        <f t="shared" si="49"/>
        <v>1.6775</v>
      </c>
      <c r="T168" t="s">
        <v>184</v>
      </c>
      <c r="U168">
        <v>343.94964500000003</v>
      </c>
      <c r="V168" s="3">
        <f t="shared" si="38"/>
        <v>0</v>
      </c>
      <c r="W168" s="3">
        <f t="shared" si="50"/>
        <v>0.013646999708224715</v>
      </c>
      <c r="X168" s="3">
        <f t="shared" si="51"/>
        <v>0.01678540745977128</v>
      </c>
      <c r="Y168" s="5">
        <f t="shared" si="52"/>
        <v>0.013710879284649855</v>
      </c>
      <c r="AA168" s="4" t="s">
        <v>402</v>
      </c>
      <c r="AB168" s="4">
        <v>3336</v>
      </c>
      <c r="AC168" s="4">
        <v>3379</v>
      </c>
      <c r="AD168" s="4">
        <v>-1</v>
      </c>
      <c r="AE168" s="11">
        <f t="shared" si="53"/>
        <v>0.11124299618390449</v>
      </c>
      <c r="AF168" s="3">
        <f>20*LOG(AC168/AB168)/0.88587</f>
        <v>0.1255748543058287</v>
      </c>
      <c r="AG168" s="7">
        <v>0.05</v>
      </c>
      <c r="AH168">
        <f t="shared" si="54"/>
        <v>528</v>
      </c>
      <c r="AI168">
        <f t="shared" si="39"/>
        <v>0</v>
      </c>
      <c r="AK168">
        <f>IF(ISEVEN(B168),$O$2*P168,$O$1*P168)</f>
        <v>0.018967510429541545</v>
      </c>
      <c r="AL168" s="3">
        <f t="shared" si="55"/>
        <v>-0.031032489570458458</v>
      </c>
      <c r="AM168">
        <f t="shared" si="40"/>
        <v>-0.001200480192076832</v>
      </c>
      <c r="AN168">
        <f t="shared" si="41"/>
        <v>-0.0002960331557134073</v>
      </c>
      <c r="AO168" s="3">
        <f t="shared" si="56"/>
        <v>-0.399</v>
      </c>
    </row>
    <row r="169" spans="2:41" ht="12.75">
      <c r="B169">
        <v>529</v>
      </c>
      <c r="C169">
        <v>2.831</v>
      </c>
      <c r="D169">
        <v>2.876</v>
      </c>
      <c r="E169">
        <v>1.914</v>
      </c>
      <c r="F169">
        <v>1.938</v>
      </c>
      <c r="G169">
        <v>5.396</v>
      </c>
      <c r="H169">
        <v>6.091</v>
      </c>
      <c r="I169" s="3">
        <f t="shared" si="42"/>
        <v>0.13698024691483943</v>
      </c>
      <c r="J169" s="9">
        <f t="shared" si="43"/>
        <v>0.10823678547843579</v>
      </c>
      <c r="K169" s="3">
        <f t="shared" si="44"/>
        <v>0.6950000000000003</v>
      </c>
      <c r="L169">
        <v>2.985</v>
      </c>
      <c r="M169">
        <v>2.738</v>
      </c>
      <c r="N169" s="3">
        <f t="shared" si="45"/>
        <v>-0.2469999999999999</v>
      </c>
      <c r="O169" s="3">
        <f t="shared" si="46"/>
        <v>0.08595625742260249</v>
      </c>
      <c r="P169" s="3">
        <f t="shared" si="47"/>
        <v>0.005929142933409584</v>
      </c>
      <c r="R169" s="3">
        <f t="shared" si="48"/>
        <v>2.8535</v>
      </c>
      <c r="S169" s="3">
        <f t="shared" si="49"/>
        <v>1.926</v>
      </c>
      <c r="T169" t="s">
        <v>185</v>
      </c>
      <c r="U169">
        <v>287.51762</v>
      </c>
      <c r="V169" s="3">
        <f t="shared" si="38"/>
        <v>0</v>
      </c>
      <c r="W169" s="3">
        <f t="shared" si="50"/>
        <v>0.08595625742260249</v>
      </c>
      <c r="X169" s="3">
        <f t="shared" si="51"/>
        <v>0.005929142933409584</v>
      </c>
      <c r="Y169" s="5">
        <f t="shared" si="52"/>
        <v>0.012461059190031164</v>
      </c>
      <c r="AA169" s="4" t="s">
        <v>403</v>
      </c>
      <c r="AB169" s="4">
        <v>3832</v>
      </c>
      <c r="AC169" s="4">
        <v>3878</v>
      </c>
      <c r="AD169" s="4">
        <v>-1</v>
      </c>
      <c r="AE169" s="11">
        <f t="shared" si="53"/>
        <v>0.10364608672359465</v>
      </c>
      <c r="AF169" s="3">
        <f>20*LOG(AC169/AB169)/0.599265</f>
        <v>0.1729553481741711</v>
      </c>
      <c r="AG169" s="7">
        <v>-0.61</v>
      </c>
      <c r="AH169">
        <f t="shared" si="54"/>
        <v>529</v>
      </c>
      <c r="AI169">
        <f t="shared" si="39"/>
        <v>0</v>
      </c>
      <c r="AK169">
        <f>IF(ISEVEN(B169),$O$2*P169,$O$1*P169)</f>
        <v>0.009901668698794004</v>
      </c>
      <c r="AL169" s="3">
        <f t="shared" si="55"/>
        <v>0.619901668698794</v>
      </c>
      <c r="AM169">
        <f t="shared" si="40"/>
        <v>-0.001044932079414955</v>
      </c>
      <c r="AN169">
        <f t="shared" si="41"/>
        <v>-0.0005159958720330815</v>
      </c>
      <c r="AO169" s="3">
        <f t="shared" si="56"/>
        <v>-0.3049999999999997</v>
      </c>
    </row>
    <row r="170" spans="2:41" ht="12.75">
      <c r="B170">
        <v>530</v>
      </c>
      <c r="C170">
        <v>2.861</v>
      </c>
      <c r="D170">
        <v>2.88</v>
      </c>
      <c r="E170">
        <v>2.071</v>
      </c>
      <c r="F170">
        <v>2.094</v>
      </c>
      <c r="G170">
        <v>5.011</v>
      </c>
      <c r="H170">
        <v>3.183</v>
      </c>
      <c r="I170" s="3">
        <f t="shared" si="42"/>
        <v>0.057492599079363306</v>
      </c>
      <c r="J170" s="9">
        <f t="shared" si="43"/>
        <v>0.09593156898741706</v>
      </c>
      <c r="K170" s="3">
        <f t="shared" si="44"/>
        <v>-1.8280000000000003</v>
      </c>
      <c r="L170">
        <v>2.389</v>
      </c>
      <c r="M170">
        <v>1.905</v>
      </c>
      <c r="N170" s="3">
        <f t="shared" si="45"/>
        <v>-0.48399999999999976</v>
      </c>
      <c r="O170" s="3">
        <f t="shared" si="46"/>
        <v>0.0064686095871263755</v>
      </c>
      <c r="P170" s="3">
        <f t="shared" si="47"/>
        <v>-0.006376073557609149</v>
      </c>
      <c r="R170" s="3">
        <f t="shared" si="48"/>
        <v>2.8705</v>
      </c>
      <c r="S170" s="3">
        <f t="shared" si="49"/>
        <v>2.0825</v>
      </c>
      <c r="T170" t="s">
        <v>186</v>
      </c>
      <c r="U170">
        <v>245.505195</v>
      </c>
      <c r="V170" s="3">
        <f t="shared" si="38"/>
        <v>0</v>
      </c>
      <c r="W170" s="3">
        <f t="shared" si="50"/>
        <v>0.0064686095871263755</v>
      </c>
      <c r="X170" s="3">
        <f t="shared" si="51"/>
        <v>0.006376073557609149</v>
      </c>
      <c r="Y170" s="5">
        <f t="shared" si="52"/>
        <v>0.011044417767106693</v>
      </c>
      <c r="AA170" s="4" t="s">
        <v>449</v>
      </c>
      <c r="AB170" s="4">
        <v>4150</v>
      </c>
      <c r="AC170" s="4">
        <v>4192</v>
      </c>
      <c r="AD170" s="4">
        <v>2</v>
      </c>
      <c r="AE170" s="11">
        <f t="shared" si="53"/>
        <v>0.08746354527154981</v>
      </c>
      <c r="AF170" s="3">
        <f>20*LOG(AC170/AB170)/0.88587</f>
        <v>0.09873180632773411</v>
      </c>
      <c r="AG170" s="7">
        <v>-0.12</v>
      </c>
      <c r="AH170">
        <f t="shared" si="54"/>
        <v>530</v>
      </c>
      <c r="AI170">
        <f t="shared" si="39"/>
        <v>0</v>
      </c>
      <c r="AK170">
        <f>IF(ISEVEN(B170),$O$2*P170,$O$1*P170)</f>
        <v>-0.007204963120098338</v>
      </c>
      <c r="AL170" s="3">
        <f t="shared" si="55"/>
        <v>0.11279503687990165</v>
      </c>
      <c r="AM170">
        <f t="shared" si="40"/>
        <v>-0.0019314340898116868</v>
      </c>
      <c r="AN170">
        <f t="shared" si="41"/>
        <v>-0.0009551098376314346</v>
      </c>
      <c r="AO170" s="3"/>
    </row>
    <row r="171" spans="2:41" ht="12.75">
      <c r="B171">
        <v>531</v>
      </c>
      <c r="C171">
        <v>2.954</v>
      </c>
      <c r="D171">
        <v>2.938</v>
      </c>
      <c r="E171">
        <v>2.247</v>
      </c>
      <c r="F171">
        <v>2.13</v>
      </c>
      <c r="G171">
        <v>4.716</v>
      </c>
      <c r="H171">
        <v>6.308</v>
      </c>
      <c r="I171" s="3">
        <f t="shared" si="42"/>
        <v>-0.04717399043385973</v>
      </c>
      <c r="J171" s="9">
        <f t="shared" si="43"/>
        <v>-0.4644693796078233</v>
      </c>
      <c r="K171" s="3">
        <f t="shared" si="44"/>
        <v>1.5919999999999996</v>
      </c>
      <c r="L171">
        <v>2.434</v>
      </c>
      <c r="M171">
        <v>2.887</v>
      </c>
      <c r="N171" s="3">
        <f t="shared" si="45"/>
        <v>0.45299999999999985</v>
      </c>
      <c r="O171" s="3">
        <f t="shared" si="46"/>
        <v>-0.09819797992609666</v>
      </c>
      <c r="P171" s="3">
        <f t="shared" si="47"/>
        <v>-0.5667770221528495</v>
      </c>
      <c r="R171" s="3">
        <f t="shared" si="48"/>
        <v>2.946</v>
      </c>
      <c r="S171" s="3">
        <f t="shared" si="49"/>
        <v>2.1885</v>
      </c>
      <c r="T171" t="s">
        <v>187</v>
      </c>
      <c r="U171">
        <v>204.447685</v>
      </c>
      <c r="V171" s="3">
        <f t="shared" si="38"/>
        <v>0</v>
      </c>
      <c r="W171" s="3">
        <f t="shared" si="50"/>
        <v>0.09819797992609666</v>
      </c>
      <c r="X171" s="3">
        <f t="shared" si="51"/>
        <v>0.5667770221528495</v>
      </c>
      <c r="Y171" s="5">
        <f t="shared" si="52"/>
        <v>0.053461274845784786</v>
      </c>
      <c r="AA171" s="4" t="s">
        <v>450</v>
      </c>
      <c r="AB171" s="4">
        <v>4505</v>
      </c>
      <c r="AC171" s="4">
        <v>4270</v>
      </c>
      <c r="AD171" s="4">
        <v>-2</v>
      </c>
      <c r="AE171" s="11">
        <f t="shared" si="53"/>
        <v>-0.4653384058011587</v>
      </c>
      <c r="AF171" s="3">
        <f>20*LOG(AC171/AB171)/0.599265</f>
        <v>-0.7765152408386251</v>
      </c>
      <c r="AG171" s="7">
        <v>0.11</v>
      </c>
      <c r="AH171">
        <f t="shared" si="54"/>
        <v>531</v>
      </c>
      <c r="AI171">
        <f t="shared" si="39"/>
        <v>0</v>
      </c>
      <c r="AK171">
        <f>IF(ISEVEN(B171),$O$2*P171,$O$1*P171)</f>
        <v>-0.9465176269952587</v>
      </c>
      <c r="AL171" s="3">
        <f t="shared" si="55"/>
        <v>-1.0565176269952588</v>
      </c>
      <c r="AM171">
        <f t="shared" si="40"/>
        <v>-0.0024477080551847177</v>
      </c>
      <c r="AN171">
        <f t="shared" si="41"/>
        <v>-0.0023474178403757456</v>
      </c>
      <c r="AO171" s="3"/>
    </row>
    <row r="172" spans="2:41" ht="12.75">
      <c r="B172">
        <v>532</v>
      </c>
      <c r="C172">
        <v>2.963</v>
      </c>
      <c r="D172">
        <v>2.983</v>
      </c>
      <c r="E172">
        <v>2.309</v>
      </c>
      <c r="F172">
        <v>2.326</v>
      </c>
      <c r="G172">
        <v>4.953</v>
      </c>
      <c r="H172">
        <v>5.154</v>
      </c>
      <c r="I172" s="3">
        <f t="shared" si="42"/>
        <v>0.058432037640231915</v>
      </c>
      <c r="J172" s="9">
        <f t="shared" si="43"/>
        <v>0.06371554950506528</v>
      </c>
      <c r="K172" s="3">
        <f t="shared" si="44"/>
        <v>0.20099999999999962</v>
      </c>
      <c r="L172">
        <v>2.657</v>
      </c>
      <c r="M172">
        <v>2.597</v>
      </c>
      <c r="N172" s="3">
        <f t="shared" si="45"/>
        <v>-0.06000000000000005</v>
      </c>
      <c r="O172" s="3">
        <f t="shared" si="46"/>
        <v>0.007408048147994985</v>
      </c>
      <c r="P172" s="3">
        <f t="shared" si="47"/>
        <v>-0.03859209303996093</v>
      </c>
      <c r="R172" s="3">
        <f t="shared" si="48"/>
        <v>2.973</v>
      </c>
      <c r="S172" s="3">
        <f t="shared" si="49"/>
        <v>2.3175</v>
      </c>
      <c r="T172" t="s">
        <v>188</v>
      </c>
      <c r="U172">
        <v>164.07664</v>
      </c>
      <c r="V172" s="3">
        <f t="shared" si="38"/>
        <v>0</v>
      </c>
      <c r="W172" s="3">
        <f t="shared" si="50"/>
        <v>0.007408048147994985</v>
      </c>
      <c r="X172" s="3">
        <f t="shared" si="51"/>
        <v>0.03859209303996093</v>
      </c>
      <c r="Y172" s="5">
        <f t="shared" si="52"/>
        <v>0.007335490830636421</v>
      </c>
      <c r="AA172" s="4" t="s">
        <v>451</v>
      </c>
      <c r="AB172" s="4">
        <v>4628</v>
      </c>
      <c r="AC172" s="4">
        <v>4660</v>
      </c>
      <c r="AD172" s="4">
        <v>-1</v>
      </c>
      <c r="AE172" s="11">
        <f t="shared" si="53"/>
        <v>0.0598513282057652</v>
      </c>
      <c r="AF172" s="3">
        <f>20*LOG(AC172/AB172)/0.88587</f>
        <v>0.06756220236125526</v>
      </c>
      <c r="AG172" s="7">
        <v>-0.04</v>
      </c>
      <c r="AH172">
        <f t="shared" si="54"/>
        <v>532</v>
      </c>
      <c r="AI172">
        <f t="shared" si="39"/>
        <v>0</v>
      </c>
      <c r="AK172">
        <f>IF(ISEVEN(B172),$O$2*P172,$O$1*P172)</f>
        <v>-0.04360906513515585</v>
      </c>
      <c r="AL172" s="3">
        <f t="shared" si="55"/>
        <v>-0.0036090651351558464</v>
      </c>
      <c r="AM172">
        <f t="shared" si="40"/>
        <v>-0.0021654395842355535</v>
      </c>
      <c r="AN172">
        <f t="shared" si="41"/>
        <v>-0.0017196904557179723</v>
      </c>
      <c r="AO172" s="3"/>
    </row>
    <row r="173" spans="2:41" ht="12.75">
      <c r="B173">
        <v>601</v>
      </c>
      <c r="C173">
        <v>2.974</v>
      </c>
      <c r="D173">
        <v>2.991</v>
      </c>
      <c r="E173">
        <v>2.494</v>
      </c>
      <c r="F173">
        <v>2.526</v>
      </c>
      <c r="G173">
        <v>4.112</v>
      </c>
      <c r="H173">
        <v>6.154</v>
      </c>
      <c r="I173" s="3">
        <f t="shared" si="42"/>
        <v>0.049508976907654205</v>
      </c>
      <c r="J173" s="9">
        <f t="shared" si="43"/>
        <v>0.11073794153576072</v>
      </c>
      <c r="K173" s="3">
        <f t="shared" si="44"/>
        <v>2.042</v>
      </c>
      <c r="L173">
        <v>2.476</v>
      </c>
      <c r="M173">
        <v>2.458</v>
      </c>
      <c r="N173" s="3">
        <f t="shared" si="45"/>
        <v>-0.017999999999999794</v>
      </c>
      <c r="O173" s="3">
        <f t="shared" si="46"/>
        <v>-0.0015150125845827256</v>
      </c>
      <c r="P173" s="3">
        <f t="shared" si="47"/>
        <v>0.008430298990734511</v>
      </c>
      <c r="R173" s="3">
        <f t="shared" si="48"/>
        <v>2.9825</v>
      </c>
      <c r="S173" s="3">
        <f t="shared" si="49"/>
        <v>2.51</v>
      </c>
      <c r="T173" t="s">
        <v>189</v>
      </c>
      <c r="U173">
        <v>125.592415</v>
      </c>
      <c r="V173" s="3">
        <f t="shared" si="38"/>
        <v>0</v>
      </c>
      <c r="W173" s="3">
        <f t="shared" si="50"/>
        <v>0.0015150125845827256</v>
      </c>
      <c r="X173" s="3">
        <f t="shared" si="51"/>
        <v>0.008430298990734511</v>
      </c>
      <c r="Y173" s="5">
        <f t="shared" si="52"/>
        <v>0.01274900398406358</v>
      </c>
      <c r="AA173" s="4" t="s">
        <v>452</v>
      </c>
      <c r="AB173" s="4">
        <v>4995</v>
      </c>
      <c r="AC173" s="4">
        <v>5058</v>
      </c>
      <c r="AD173" s="4">
        <v>-2</v>
      </c>
      <c r="AE173" s="11">
        <f t="shared" si="53"/>
        <v>0.10886664892769779</v>
      </c>
      <c r="AF173" s="3">
        <f>20*LOG(AC173/AB173)/0.599265</f>
        <v>0.1816669569017009</v>
      </c>
      <c r="AG173" s="7">
        <v>0.48</v>
      </c>
      <c r="AH173">
        <f t="shared" si="54"/>
        <v>601</v>
      </c>
      <c r="AI173">
        <f t="shared" si="39"/>
        <v>0</v>
      </c>
      <c r="AK173">
        <f>IF(ISEVEN(B173),$O$2*P173,$O$1*P173)</f>
        <v>0.014078599314526633</v>
      </c>
      <c r="AL173" s="3">
        <f t="shared" si="55"/>
        <v>-0.46592140068547333</v>
      </c>
      <c r="AM173">
        <f t="shared" si="40"/>
        <v>-0.0014033680834000947</v>
      </c>
      <c r="AN173">
        <f t="shared" si="41"/>
        <v>-0.0011876484560570523</v>
      </c>
      <c r="AO173" s="3"/>
    </row>
    <row r="174" spans="2:41" ht="12.75">
      <c r="B174">
        <v>602</v>
      </c>
      <c r="C174">
        <v>3.037</v>
      </c>
      <c r="D174">
        <v>3.059</v>
      </c>
      <c r="E174">
        <v>2.71</v>
      </c>
      <c r="F174">
        <v>2.739</v>
      </c>
      <c r="G174">
        <v>3.826</v>
      </c>
      <c r="H174">
        <v>6.795</v>
      </c>
      <c r="I174" s="3">
        <f t="shared" si="42"/>
        <v>0.06269370132826957</v>
      </c>
      <c r="J174" s="9">
        <f t="shared" si="43"/>
        <v>0.09245482759111275</v>
      </c>
      <c r="K174" s="3">
        <f t="shared" si="44"/>
        <v>2.969</v>
      </c>
      <c r="L174">
        <v>3.492</v>
      </c>
      <c r="M174">
        <v>3.638</v>
      </c>
      <c r="N174" s="3">
        <f t="shared" si="45"/>
        <v>0.1459999999999999</v>
      </c>
      <c r="O174" s="3">
        <f t="shared" si="46"/>
        <v>0.011669711836032638</v>
      </c>
      <c r="P174" s="3">
        <f t="shared" si="47"/>
        <v>-0.009852814953913464</v>
      </c>
      <c r="R174" s="3">
        <f t="shared" si="48"/>
        <v>3.048</v>
      </c>
      <c r="S174" s="3">
        <f t="shared" si="49"/>
        <v>2.7245</v>
      </c>
      <c r="T174" t="s">
        <v>190</v>
      </c>
      <c r="U174">
        <v>83.698875</v>
      </c>
      <c r="V174" s="3">
        <f t="shared" si="38"/>
        <v>0</v>
      </c>
      <c r="W174" s="3">
        <f t="shared" si="50"/>
        <v>0.011669711836032638</v>
      </c>
      <c r="X174" s="3">
        <f t="shared" si="51"/>
        <v>0.009852814953913464</v>
      </c>
      <c r="Y174" s="5">
        <f t="shared" si="52"/>
        <v>0.010644154890805621</v>
      </c>
      <c r="AA174" s="4" t="s">
        <v>453</v>
      </c>
      <c r="AB174" s="4">
        <v>5439</v>
      </c>
      <c r="AC174" s="4">
        <v>5489</v>
      </c>
      <c r="AD174" s="4">
        <v>-4</v>
      </c>
      <c r="AE174" s="11">
        <f t="shared" si="53"/>
        <v>0.07948343932887711</v>
      </c>
      <c r="AF174" s="3">
        <f>20*LOG(AC174/AB174)/0.88587</f>
        <v>0.0897235929977052</v>
      </c>
      <c r="AG174" s="7">
        <v>-0.12</v>
      </c>
      <c r="AH174">
        <f t="shared" si="54"/>
        <v>602</v>
      </c>
      <c r="AI174">
        <f t="shared" si="39"/>
        <v>0</v>
      </c>
      <c r="AK174">
        <f>IF(ISEVEN(B174),$O$2*P174,$O$1*P174)</f>
        <v>-0.011133680897922212</v>
      </c>
      <c r="AL174" s="3">
        <f t="shared" si="55"/>
        <v>0.10886631910207778</v>
      </c>
      <c r="AM174">
        <f t="shared" si="40"/>
        <v>-0.003505535055350577</v>
      </c>
      <c r="AN174">
        <f t="shared" si="41"/>
        <v>-0.002008032128514078</v>
      </c>
      <c r="AO174" s="3"/>
    </row>
    <row r="175" spans="2:41" ht="12.75">
      <c r="B175">
        <v>603</v>
      </c>
      <c r="C175">
        <v>2.981</v>
      </c>
      <c r="D175">
        <v>3.001</v>
      </c>
      <c r="E175">
        <v>2.445</v>
      </c>
      <c r="F175">
        <v>2.453</v>
      </c>
      <c r="G175">
        <v>4.248</v>
      </c>
      <c r="H175">
        <v>4.595</v>
      </c>
      <c r="I175" s="3">
        <f t="shared" si="42"/>
        <v>0.058080387844436476</v>
      </c>
      <c r="J175" s="9">
        <f t="shared" si="43"/>
        <v>0.028373694934933767</v>
      </c>
      <c r="K175" s="3">
        <f t="shared" si="44"/>
        <v>0.34699999999999953</v>
      </c>
      <c r="L175">
        <v>3.733</v>
      </c>
      <c r="M175">
        <v>3.604</v>
      </c>
      <c r="N175" s="3">
        <f t="shared" si="45"/>
        <v>-0.129</v>
      </c>
      <c r="O175" s="3">
        <f t="shared" si="46"/>
        <v>0.007056398352199546</v>
      </c>
      <c r="P175" s="3">
        <f t="shared" si="47"/>
        <v>-0.07393394761009245</v>
      </c>
      <c r="R175" s="3">
        <f t="shared" si="48"/>
        <v>2.9909999999999997</v>
      </c>
      <c r="S175" s="3">
        <f t="shared" si="49"/>
        <v>2.449</v>
      </c>
      <c r="T175" t="s">
        <v>191</v>
      </c>
      <c r="U175">
        <v>139.43676499999998</v>
      </c>
      <c r="V175" s="3">
        <f t="shared" si="38"/>
        <v>0</v>
      </c>
      <c r="W175" s="3">
        <f t="shared" si="50"/>
        <v>0.007056398352199546</v>
      </c>
      <c r="X175" s="3">
        <f t="shared" si="51"/>
        <v>0.07393394761009245</v>
      </c>
      <c r="Y175" s="5">
        <f t="shared" si="52"/>
        <v>0.0032666394446712976</v>
      </c>
      <c r="AA175" s="4" t="s">
        <v>454</v>
      </c>
      <c r="AB175" s="4">
        <v>4904</v>
      </c>
      <c r="AC175" s="4">
        <v>4916</v>
      </c>
      <c r="AD175" s="4">
        <v>-1</v>
      </c>
      <c r="AE175" s="11">
        <f t="shared" si="53"/>
        <v>0.0212282540811568</v>
      </c>
      <c r="AF175" s="3">
        <f>20*LOG(AC175/AB175)/0.599265</f>
        <v>0.03542381764521004</v>
      </c>
      <c r="AG175" s="7">
        <v>0.11</v>
      </c>
      <c r="AH175">
        <f t="shared" si="54"/>
        <v>603</v>
      </c>
      <c r="AI175">
        <f t="shared" si="39"/>
        <v>0</v>
      </c>
      <c r="AK175">
        <f>IF(ISEVEN(B175),$O$2*P175,$O$1*P175)</f>
        <v>-0.12346969250885438</v>
      </c>
      <c r="AL175" s="3">
        <f t="shared" si="55"/>
        <v>-0.23346969250885438</v>
      </c>
      <c r="AM175">
        <f t="shared" si="40"/>
        <v>-0.002862985685071623</v>
      </c>
      <c r="AN175">
        <f t="shared" si="41"/>
        <v>-0.0020383204239707857</v>
      </c>
      <c r="AO175" s="3"/>
    </row>
    <row r="176" spans="2:41" ht="12.75">
      <c r="B176">
        <v>604</v>
      </c>
      <c r="C176">
        <v>2.963</v>
      </c>
      <c r="D176">
        <v>2.972</v>
      </c>
      <c r="E176">
        <v>2.21</v>
      </c>
      <c r="F176">
        <v>2.215</v>
      </c>
      <c r="G176">
        <v>5.406</v>
      </c>
      <c r="H176">
        <v>7.277</v>
      </c>
      <c r="I176" s="3">
        <f t="shared" si="42"/>
        <v>0.026343072169731932</v>
      </c>
      <c r="J176" s="9">
        <f t="shared" si="43"/>
        <v>0.019629137479553277</v>
      </c>
      <c r="K176" s="3">
        <f t="shared" si="44"/>
        <v>1.8710000000000004</v>
      </c>
      <c r="L176">
        <v>3.868</v>
      </c>
      <c r="M176">
        <v>3.666</v>
      </c>
      <c r="N176" s="3">
        <f t="shared" si="45"/>
        <v>-0.20199999999999996</v>
      </c>
      <c r="O176" s="3">
        <f t="shared" si="46"/>
        <v>-0.024680917322505</v>
      </c>
      <c r="P176" s="3">
        <f t="shared" si="47"/>
        <v>-0.08267850506547293</v>
      </c>
      <c r="R176" s="3">
        <f t="shared" si="48"/>
        <v>2.9675000000000002</v>
      </c>
      <c r="S176" s="3">
        <f t="shared" si="49"/>
        <v>2.2125</v>
      </c>
      <c r="T176" t="s">
        <v>192</v>
      </c>
      <c r="U176">
        <v>194.08935000000002</v>
      </c>
      <c r="V176" s="3">
        <f t="shared" si="38"/>
        <v>0</v>
      </c>
      <c r="W176" s="3">
        <f t="shared" si="50"/>
        <v>0.024680917322505</v>
      </c>
      <c r="X176" s="3">
        <f t="shared" si="51"/>
        <v>0.08267850506547293</v>
      </c>
      <c r="Y176" s="5">
        <f t="shared" si="52"/>
        <v>0.0022598870056496695</v>
      </c>
      <c r="AA176" s="4" t="s">
        <v>455</v>
      </c>
      <c r="AB176" s="4">
        <v>4429</v>
      </c>
      <c r="AC176" s="4">
        <v>4438</v>
      </c>
      <c r="AD176" s="4">
        <v>-2</v>
      </c>
      <c r="AE176" s="11">
        <f t="shared" si="53"/>
        <v>0.017632352224614876</v>
      </c>
      <c r="AF176" s="3">
        <f>20*LOG(AC176/AB176)/0.88587</f>
        <v>0.019903995196377432</v>
      </c>
      <c r="AG176" s="7">
        <v>-0.2</v>
      </c>
      <c r="AH176">
        <f t="shared" si="54"/>
        <v>604</v>
      </c>
      <c r="AI176">
        <f t="shared" si="39"/>
        <v>0</v>
      </c>
      <c r="AK176">
        <f>IF(ISEVEN(B176),$O$2*P176,$O$1*P176)</f>
        <v>-0.09342671072398441</v>
      </c>
      <c r="AL176" s="3">
        <f t="shared" si="55"/>
        <v>0.1065732892760156</v>
      </c>
      <c r="AM176">
        <f t="shared" si="40"/>
        <v>-0.0020361990950227018</v>
      </c>
      <c r="AN176">
        <f t="shared" si="41"/>
        <v>-0.001805869074492101</v>
      </c>
      <c r="AO176" s="3"/>
    </row>
    <row r="177" spans="2:41" ht="12.75">
      <c r="B177">
        <v>605</v>
      </c>
      <c r="C177">
        <v>2.869</v>
      </c>
      <c r="D177">
        <v>2.893</v>
      </c>
      <c r="E177">
        <v>1.978</v>
      </c>
      <c r="F177">
        <v>1.994</v>
      </c>
      <c r="G177">
        <v>5.68</v>
      </c>
      <c r="H177">
        <v>5.89</v>
      </c>
      <c r="I177" s="3">
        <f t="shared" si="42"/>
        <v>0.07235770803968938</v>
      </c>
      <c r="J177" s="9">
        <f t="shared" si="43"/>
        <v>0.06997733428952567</v>
      </c>
      <c r="K177" s="3">
        <f t="shared" si="44"/>
        <v>0.20999999999999996</v>
      </c>
      <c r="L177">
        <v>3.799</v>
      </c>
      <c r="M177">
        <v>3.757</v>
      </c>
      <c r="N177" s="3">
        <f t="shared" si="45"/>
        <v>-0.041999999999999815</v>
      </c>
      <c r="O177" s="3">
        <f t="shared" si="46"/>
        <v>0.021333718547452453</v>
      </c>
      <c r="P177" s="3">
        <f t="shared" si="47"/>
        <v>-0.03233030825550054</v>
      </c>
      <c r="R177" s="3">
        <f t="shared" si="48"/>
        <v>2.8810000000000002</v>
      </c>
      <c r="S177" s="3">
        <f t="shared" si="49"/>
        <v>1.986</v>
      </c>
      <c r="T177" t="s">
        <v>193</v>
      </c>
      <c r="U177">
        <v>248.3546</v>
      </c>
      <c r="V177" s="3">
        <f t="shared" si="38"/>
        <v>0</v>
      </c>
      <c r="W177" s="3">
        <f t="shared" si="50"/>
        <v>0.021333718547452453</v>
      </c>
      <c r="X177" s="3">
        <f t="shared" si="51"/>
        <v>0.03233030825550054</v>
      </c>
      <c r="Y177" s="5">
        <f t="shared" si="52"/>
        <v>0.00805639476334341</v>
      </c>
      <c r="AA177" s="4" t="s">
        <v>456</v>
      </c>
      <c r="AB177" s="4">
        <v>3969</v>
      </c>
      <c r="AC177" s="4">
        <v>3998</v>
      </c>
      <c r="AD177" s="4">
        <v>-1</v>
      </c>
      <c r="AE177" s="11">
        <f t="shared" si="53"/>
        <v>0.06323381749869442</v>
      </c>
      <c r="AF177" s="3">
        <f>20*LOG(AC177/AB177)/0.599265</f>
        <v>0.1055189565529347</v>
      </c>
      <c r="AG177" s="7">
        <v>-0.13</v>
      </c>
      <c r="AH177">
        <f t="shared" si="54"/>
        <v>605</v>
      </c>
      <c r="AI177">
        <f t="shared" si="39"/>
        <v>0</v>
      </c>
      <c r="AK177">
        <f>IF(ISEVEN(B177),$O$2*P177,$O$1*P177)</f>
        <v>-0.0539916147866859</v>
      </c>
      <c r="AL177" s="3">
        <f t="shared" si="55"/>
        <v>0.0760083852133141</v>
      </c>
      <c r="AM177">
        <f t="shared" si="40"/>
        <v>-0.0032861476238624622</v>
      </c>
      <c r="AN177">
        <f t="shared" si="41"/>
        <v>-0.0025075225677031673</v>
      </c>
      <c r="AO177" s="3"/>
    </row>
    <row r="178" spans="2:41" ht="12.75">
      <c r="B178">
        <v>606</v>
      </c>
      <c r="C178">
        <v>2.837</v>
      </c>
      <c r="D178">
        <v>2.862</v>
      </c>
      <c r="E178">
        <v>1.752</v>
      </c>
      <c r="F178">
        <v>1.781</v>
      </c>
      <c r="G178">
        <v>6.205</v>
      </c>
      <c r="H178">
        <v>8.697</v>
      </c>
      <c r="I178" s="3">
        <f t="shared" si="42"/>
        <v>0.07620587255810551</v>
      </c>
      <c r="J178" s="9">
        <f t="shared" si="43"/>
        <v>0.14259635262363268</v>
      </c>
      <c r="K178" s="3">
        <f t="shared" si="44"/>
        <v>2.491999999999999</v>
      </c>
      <c r="L178">
        <v>3.79</v>
      </c>
      <c r="M178">
        <v>3.737</v>
      </c>
      <c r="N178" s="3">
        <f t="shared" si="45"/>
        <v>-0.052999999999999936</v>
      </c>
      <c r="O178" s="3">
        <f t="shared" si="46"/>
        <v>0.025181883065868584</v>
      </c>
      <c r="P178" s="3">
        <f t="shared" si="47"/>
        <v>0.040288710078606474</v>
      </c>
      <c r="R178" s="3">
        <f t="shared" si="48"/>
        <v>2.8495</v>
      </c>
      <c r="S178" s="3">
        <f t="shared" si="49"/>
        <v>1.7665</v>
      </c>
      <c r="T178" t="s">
        <v>194</v>
      </c>
      <c r="U178">
        <v>303.605445</v>
      </c>
      <c r="V178" s="3">
        <f t="shared" si="38"/>
        <v>0</v>
      </c>
      <c r="W178" s="3">
        <f t="shared" si="50"/>
        <v>0.025181883065868584</v>
      </c>
      <c r="X178" s="3">
        <f t="shared" si="51"/>
        <v>0.040288710078606474</v>
      </c>
      <c r="Y178" s="5">
        <f t="shared" si="52"/>
        <v>0.016416643079535758</v>
      </c>
      <c r="AA178" s="4" t="s">
        <v>457</v>
      </c>
      <c r="AB178" s="4">
        <v>3515</v>
      </c>
      <c r="AC178" s="4">
        <v>3570</v>
      </c>
      <c r="AD178" s="4">
        <v>-3</v>
      </c>
      <c r="AE178" s="11">
        <f t="shared" si="53"/>
        <v>0.1348577351270078</v>
      </c>
      <c r="AF178" s="3">
        <f>20*LOG(AC178/AB178)/0.88587</f>
        <v>0.15223196984547144</v>
      </c>
      <c r="AG178" s="7">
        <v>0.21</v>
      </c>
      <c r="AH178">
        <f t="shared" si="54"/>
        <v>606</v>
      </c>
      <c r="AI178">
        <f t="shared" si="39"/>
        <v>0</v>
      </c>
      <c r="AK178">
        <f>IF(ISEVEN(B178),$O$2*P178,$O$1*P178)</f>
        <v>0.045526242388825314</v>
      </c>
      <c r="AL178" s="3">
        <f t="shared" si="55"/>
        <v>-0.16447375761117466</v>
      </c>
      <c r="AM178">
        <f t="shared" si="40"/>
        <v>-0.0031392694063927286</v>
      </c>
      <c r="AN178">
        <f t="shared" si="41"/>
        <v>-0.00224592925322865</v>
      </c>
      <c r="AO178" s="3"/>
    </row>
    <row r="179" spans="2:41" ht="12.75">
      <c r="B179">
        <v>607</v>
      </c>
      <c r="C179">
        <v>2.974</v>
      </c>
      <c r="D179">
        <v>2.982</v>
      </c>
      <c r="E179">
        <v>2.468</v>
      </c>
      <c r="F179">
        <v>2.479</v>
      </c>
      <c r="G179">
        <v>7.11</v>
      </c>
      <c r="H179">
        <v>7.701</v>
      </c>
      <c r="I179" s="3">
        <f t="shared" si="42"/>
        <v>0.023333498620807587</v>
      </c>
      <c r="J179" s="9">
        <f t="shared" si="43"/>
        <v>0.038627428132347125</v>
      </c>
      <c r="K179" s="3">
        <f t="shared" si="44"/>
        <v>0.5909999999999993</v>
      </c>
      <c r="L179">
        <v>2.94</v>
      </c>
      <c r="M179">
        <v>2.983</v>
      </c>
      <c r="N179" s="3">
        <f t="shared" si="45"/>
        <v>0.04300000000000015</v>
      </c>
      <c r="O179" s="3">
        <f t="shared" si="46"/>
        <v>-0.027690490871429344</v>
      </c>
      <c r="P179" s="3">
        <f t="shared" si="47"/>
        <v>-0.06368021441267908</v>
      </c>
      <c r="R179" s="3">
        <f t="shared" si="48"/>
        <v>2.978</v>
      </c>
      <c r="S179" s="3">
        <f t="shared" si="49"/>
        <v>2.4735</v>
      </c>
      <c r="T179" t="s">
        <v>195</v>
      </c>
      <c r="U179">
        <v>153.31563</v>
      </c>
      <c r="V179" s="3">
        <f t="shared" si="38"/>
        <v>0</v>
      </c>
      <c r="W179" s="3">
        <f t="shared" si="50"/>
        <v>0.027690490871429344</v>
      </c>
      <c r="X179" s="3">
        <f t="shared" si="51"/>
        <v>0.06368021441267908</v>
      </c>
      <c r="Y179" s="5">
        <f t="shared" si="52"/>
        <v>0.004447139680614562</v>
      </c>
      <c r="AA179" s="4" t="s">
        <v>404</v>
      </c>
      <c r="AB179" s="4">
        <v>4980</v>
      </c>
      <c r="AC179" s="4">
        <v>4980</v>
      </c>
      <c r="AD179" s="4">
        <v>-1</v>
      </c>
      <c r="AE179" s="11">
        <f t="shared" si="53"/>
        <v>0</v>
      </c>
      <c r="AF179" s="3">
        <f>20*LOG(AC179/AB179)/0.599265</f>
        <v>0</v>
      </c>
      <c r="AG179" s="7">
        <v>0.11</v>
      </c>
      <c r="AH179">
        <f t="shared" si="54"/>
        <v>607</v>
      </c>
      <c r="AI179">
        <f t="shared" si="39"/>
        <v>0</v>
      </c>
      <c r="AK179">
        <f>IF(ISEVEN(B179),$O$2*P179,$O$1*P179)</f>
        <v>-0.10634595806917406</v>
      </c>
      <c r="AL179" s="3">
        <f t="shared" si="55"/>
        <v>-0.21634595806917406</v>
      </c>
      <c r="AM179">
        <f t="shared" si="40"/>
        <v>-0.00891410048622376</v>
      </c>
      <c r="AN179">
        <f t="shared" si="41"/>
        <v>-0.00443727309398956</v>
      </c>
      <c r="AO179" s="3">
        <f t="shared" si="56"/>
        <v>-0.4090000000000007</v>
      </c>
    </row>
    <row r="180" spans="2:41" ht="12.75">
      <c r="B180">
        <v>608</v>
      </c>
      <c r="C180">
        <v>3.03</v>
      </c>
      <c r="D180">
        <v>3.036</v>
      </c>
      <c r="E180">
        <v>2.711</v>
      </c>
      <c r="F180">
        <v>2.741</v>
      </c>
      <c r="G180">
        <v>6.222</v>
      </c>
      <c r="H180">
        <v>7.116</v>
      </c>
      <c r="I180" s="3">
        <f t="shared" si="42"/>
        <v>0.017182774422754732</v>
      </c>
      <c r="J180" s="9">
        <f t="shared" si="43"/>
        <v>0.09559035918025649</v>
      </c>
      <c r="K180" s="3">
        <f t="shared" si="44"/>
        <v>0.8939999999999992</v>
      </c>
      <c r="L180">
        <v>2.781</v>
      </c>
      <c r="M180">
        <v>2.909</v>
      </c>
      <c r="N180" s="3">
        <f t="shared" si="45"/>
        <v>0.12799999999999967</v>
      </c>
      <c r="O180" s="3">
        <f t="shared" si="46"/>
        <v>-0.0338412150694822</v>
      </c>
      <c r="P180" s="3">
        <f t="shared" si="47"/>
        <v>-0.006717283364769719</v>
      </c>
      <c r="R180" s="3">
        <f t="shared" si="48"/>
        <v>3.033</v>
      </c>
      <c r="S180" s="3">
        <f t="shared" si="49"/>
        <v>2.726</v>
      </c>
      <c r="T180" t="s">
        <v>196</v>
      </c>
      <c r="U180">
        <v>103.886315</v>
      </c>
      <c r="V180" s="3">
        <f t="shared" si="38"/>
        <v>0</v>
      </c>
      <c r="W180" s="3">
        <f t="shared" si="50"/>
        <v>0.0338412150694822</v>
      </c>
      <c r="X180" s="3">
        <f t="shared" si="51"/>
        <v>0.006717283364769719</v>
      </c>
      <c r="Y180" s="5">
        <f t="shared" si="52"/>
        <v>0.011005135730007429</v>
      </c>
      <c r="AA180" s="4" t="s">
        <v>405</v>
      </c>
      <c r="AB180" s="4">
        <v>5440</v>
      </c>
      <c r="AC180" s="4">
        <v>5500</v>
      </c>
      <c r="AD180" s="4">
        <v>-1</v>
      </c>
      <c r="AE180" s="11">
        <f t="shared" si="53"/>
        <v>0.09527579592127848</v>
      </c>
      <c r="AF180" s="3">
        <f>20*LOG(AC180/AB180)/0.88587</f>
        <v>0.10755053892927684</v>
      </c>
      <c r="AG180" s="7">
        <v>0.76</v>
      </c>
      <c r="AH180">
        <f t="shared" si="54"/>
        <v>608</v>
      </c>
      <c r="AI180">
        <f t="shared" si="39"/>
        <v>0</v>
      </c>
      <c r="AK180">
        <f>IF(ISEVEN(B180),$O$2*P180,$O$1*P180)</f>
        <v>-0.007590530202189781</v>
      </c>
      <c r="AL180" s="3">
        <f t="shared" si="55"/>
        <v>-0.7675905302021898</v>
      </c>
      <c r="AM180">
        <f t="shared" si="40"/>
        <v>-0.003319808188860325</v>
      </c>
      <c r="AN180">
        <f t="shared" si="41"/>
        <v>-0.003283473184968952</v>
      </c>
      <c r="AO180" s="3">
        <f t="shared" si="56"/>
        <v>-0.10600000000000076</v>
      </c>
    </row>
    <row r="181" spans="2:41" ht="12.75">
      <c r="B181">
        <v>609</v>
      </c>
      <c r="C181">
        <v>2.968</v>
      </c>
      <c r="D181">
        <v>2.979</v>
      </c>
      <c r="E181">
        <v>2.383</v>
      </c>
      <c r="F181">
        <v>2.409</v>
      </c>
      <c r="G181">
        <v>7.277</v>
      </c>
      <c r="H181">
        <v>8.279</v>
      </c>
      <c r="I181" s="3">
        <f t="shared" si="42"/>
        <v>0.03213213216108298</v>
      </c>
      <c r="J181" s="9">
        <f t="shared" si="43"/>
        <v>0.0942551530377444</v>
      </c>
      <c r="K181" s="3">
        <f t="shared" si="44"/>
        <v>1.0019999999999998</v>
      </c>
      <c r="L181">
        <v>2.858</v>
      </c>
      <c r="M181">
        <v>2.826</v>
      </c>
      <c r="N181" s="3">
        <f t="shared" si="45"/>
        <v>-0.03200000000000003</v>
      </c>
      <c r="O181" s="3">
        <f t="shared" si="46"/>
        <v>-0.01889185733115395</v>
      </c>
      <c r="P181" s="3">
        <f t="shared" si="47"/>
        <v>-0.00805248950728181</v>
      </c>
      <c r="R181" s="3">
        <f t="shared" si="48"/>
        <v>2.9735</v>
      </c>
      <c r="S181" s="3">
        <f t="shared" si="49"/>
        <v>2.396</v>
      </c>
      <c r="T181" t="s">
        <v>197</v>
      </c>
      <c r="U181">
        <v>168.94709</v>
      </c>
      <c r="V181" s="3">
        <f t="shared" si="38"/>
        <v>0</v>
      </c>
      <c r="W181" s="3">
        <f t="shared" si="50"/>
        <v>0.01889185733115395</v>
      </c>
      <c r="X181" s="3">
        <f t="shared" si="51"/>
        <v>0.00805248950728181</v>
      </c>
      <c r="Y181" s="5">
        <f t="shared" si="52"/>
        <v>0.01085141903171945</v>
      </c>
      <c r="AA181" s="4" t="s">
        <v>406</v>
      </c>
      <c r="AB181" s="4">
        <v>4780</v>
      </c>
      <c r="AC181" s="4">
        <v>4820</v>
      </c>
      <c r="AD181" s="4">
        <v>-1</v>
      </c>
      <c r="AE181" s="11">
        <f t="shared" si="53"/>
        <v>0.07238283253461321</v>
      </c>
      <c r="AF181" s="3">
        <f>20*LOG(AC181/AB181)/0.599265</f>
        <v>0.12078601709529707</v>
      </c>
      <c r="AG181" s="7">
        <v>0.35</v>
      </c>
      <c r="AH181">
        <f t="shared" si="54"/>
        <v>609</v>
      </c>
      <c r="AI181">
        <f t="shared" si="39"/>
        <v>0</v>
      </c>
      <c r="AK181">
        <f>IF(ISEVEN(B181),$O$2*P181,$O$1*P181)</f>
        <v>-0.013447657477160622</v>
      </c>
      <c r="AL181" s="3">
        <f t="shared" si="55"/>
        <v>-0.3634476574771606</v>
      </c>
      <c r="AM181">
        <f t="shared" si="40"/>
        <v>-0.0029374737725556513</v>
      </c>
      <c r="AN181">
        <f t="shared" si="41"/>
        <v>-0.0004151100041512387</v>
      </c>
      <c r="AO181" s="3">
        <f t="shared" si="56"/>
        <v>0.0019999999999997797</v>
      </c>
    </row>
    <row r="182" spans="2:41" ht="12.75">
      <c r="B182">
        <v>610</v>
      </c>
      <c r="C182">
        <v>2.961</v>
      </c>
      <c r="D182">
        <v>2.973</v>
      </c>
      <c r="E182">
        <v>2.228</v>
      </c>
      <c r="F182">
        <v>2.234</v>
      </c>
      <c r="G182">
        <v>7.953</v>
      </c>
      <c r="H182">
        <v>9.374</v>
      </c>
      <c r="I182" s="3">
        <f t="shared" si="42"/>
        <v>0.03513003631277224</v>
      </c>
      <c r="J182" s="9">
        <f t="shared" si="43"/>
        <v>0.023359645557978065</v>
      </c>
      <c r="K182" s="3">
        <f t="shared" si="44"/>
        <v>1.4210000000000003</v>
      </c>
      <c r="L182">
        <v>2.937</v>
      </c>
      <c r="M182">
        <v>2.818</v>
      </c>
      <c r="N182" s="3">
        <f t="shared" si="45"/>
        <v>-0.11899999999999977</v>
      </c>
      <c r="O182" s="3">
        <f t="shared" si="46"/>
        <v>-0.01589395317946469</v>
      </c>
      <c r="P182" s="3">
        <f t="shared" si="47"/>
        <v>-0.07894799698704814</v>
      </c>
      <c r="R182" s="3">
        <f t="shared" si="48"/>
        <v>2.9669999999999996</v>
      </c>
      <c r="S182" s="3">
        <f t="shared" si="49"/>
        <v>2.231</v>
      </c>
      <c r="T182" t="s">
        <v>198</v>
      </c>
      <c r="U182">
        <v>207.49650999999997</v>
      </c>
      <c r="V182" s="3">
        <f t="shared" si="38"/>
        <v>0</v>
      </c>
      <c r="W182" s="3">
        <f t="shared" si="50"/>
        <v>0.01589395317946469</v>
      </c>
      <c r="X182" s="3">
        <f t="shared" si="51"/>
        <v>0.07894799698704814</v>
      </c>
      <c r="Y182" s="5">
        <f t="shared" si="52"/>
        <v>0.0026893769610039373</v>
      </c>
      <c r="AA182" s="4" t="s">
        <v>407</v>
      </c>
      <c r="AB182" s="4">
        <v>4480</v>
      </c>
      <c r="AC182" s="4">
        <v>4480</v>
      </c>
      <c r="AD182" s="4">
        <v>-1</v>
      </c>
      <c r="AE182" s="11">
        <f t="shared" si="53"/>
        <v>0</v>
      </c>
      <c r="AF182" s="3">
        <f>20*LOG(AC182/AB182)/0.88587</f>
        <v>0</v>
      </c>
      <c r="AG182" s="7">
        <v>0.13</v>
      </c>
      <c r="AH182">
        <f t="shared" si="54"/>
        <v>610</v>
      </c>
      <c r="AI182">
        <f t="shared" si="39"/>
        <v>0</v>
      </c>
      <c r="AK182">
        <f>IF(ISEVEN(B182),$O$2*P182,$O$1*P182)</f>
        <v>-0.0892112365953644</v>
      </c>
      <c r="AL182" s="3">
        <f t="shared" si="55"/>
        <v>-0.2192112365953644</v>
      </c>
      <c r="AM182">
        <f t="shared" si="40"/>
        <v>-0.005385996409335732</v>
      </c>
      <c r="AN182">
        <f t="shared" si="41"/>
        <v>-0.0026857654431514</v>
      </c>
      <c r="AO182" s="3">
        <f t="shared" si="56"/>
        <v>0.42100000000000026</v>
      </c>
    </row>
    <row r="183" spans="2:41" ht="12.75">
      <c r="B183">
        <v>611</v>
      </c>
      <c r="C183">
        <v>2.919</v>
      </c>
      <c r="D183">
        <v>2.924</v>
      </c>
      <c r="E183">
        <v>2.079</v>
      </c>
      <c r="F183">
        <v>2.108</v>
      </c>
      <c r="G183">
        <v>8.434</v>
      </c>
      <c r="H183">
        <v>11.04</v>
      </c>
      <c r="I183" s="3">
        <f t="shared" si="42"/>
        <v>0.014865465956170122</v>
      </c>
      <c r="J183" s="9">
        <f t="shared" si="43"/>
        <v>0.12032234418079617</v>
      </c>
      <c r="K183" s="3">
        <f t="shared" si="44"/>
        <v>2.606</v>
      </c>
      <c r="L183">
        <v>3.008</v>
      </c>
      <c r="M183">
        <v>2.753</v>
      </c>
      <c r="N183" s="3">
        <f t="shared" si="45"/>
        <v>-0.2549999999999999</v>
      </c>
      <c r="O183" s="3">
        <f t="shared" si="46"/>
        <v>-0.03615852353606681</v>
      </c>
      <c r="P183" s="3">
        <f t="shared" si="47"/>
        <v>0.01801470163576996</v>
      </c>
      <c r="R183" s="3">
        <f t="shared" si="48"/>
        <v>2.9215</v>
      </c>
      <c r="S183" s="3">
        <f t="shared" si="49"/>
        <v>2.0935</v>
      </c>
      <c r="T183" t="s">
        <v>199</v>
      </c>
      <c r="U183">
        <v>245.719955</v>
      </c>
      <c r="V183" s="3">
        <f t="shared" si="38"/>
        <v>0</v>
      </c>
      <c r="W183" s="3">
        <f t="shared" si="50"/>
        <v>0.03615852353606681</v>
      </c>
      <c r="X183" s="3">
        <f t="shared" si="51"/>
        <v>0.01801470163576996</v>
      </c>
      <c r="Y183" s="5">
        <f t="shared" si="52"/>
        <v>0.013852400286601344</v>
      </c>
      <c r="AA183" s="4" t="s">
        <v>408</v>
      </c>
      <c r="AB183" s="4">
        <v>4200</v>
      </c>
      <c r="AC183" s="4">
        <v>4240</v>
      </c>
      <c r="AD183" s="4">
        <v>-2</v>
      </c>
      <c r="AE183" s="11">
        <f t="shared" si="53"/>
        <v>0.08233132389664306</v>
      </c>
      <c r="AF183" s="3">
        <f>20*LOG(AC183/AB183)/0.599265</f>
        <v>0.13738717244731974</v>
      </c>
      <c r="AG183" s="7">
        <v>0.23</v>
      </c>
      <c r="AH183">
        <f t="shared" si="54"/>
        <v>611</v>
      </c>
      <c r="AI183">
        <f t="shared" si="39"/>
        <v>0</v>
      </c>
      <c r="AK183">
        <f>IF(ISEVEN(B183),$O$2*P183,$O$1*P183)</f>
        <v>0.03008455173173583</v>
      </c>
      <c r="AL183" s="3">
        <f t="shared" si="55"/>
        <v>-0.19991544826826418</v>
      </c>
      <c r="AM183">
        <f t="shared" si="40"/>
        <v>-0.010101010101010055</v>
      </c>
      <c r="AN183">
        <f t="shared" si="41"/>
        <v>-0.005692599620493364</v>
      </c>
      <c r="AO183" s="3">
        <f t="shared" si="56"/>
        <v>0.6059999999999999</v>
      </c>
    </row>
    <row r="184" spans="2:41" ht="12.75">
      <c r="B184">
        <v>612</v>
      </c>
      <c r="C184">
        <v>2.835</v>
      </c>
      <c r="D184">
        <v>2.845</v>
      </c>
      <c r="E184">
        <v>2.007</v>
      </c>
      <c r="F184">
        <v>2.022</v>
      </c>
      <c r="G184">
        <v>7.901</v>
      </c>
      <c r="H184">
        <v>9.207</v>
      </c>
      <c r="I184" s="3">
        <f t="shared" si="42"/>
        <v>0.030584150043292804</v>
      </c>
      <c r="J184" s="9">
        <f t="shared" si="43"/>
        <v>0.06467557534993376</v>
      </c>
      <c r="K184" s="3">
        <f t="shared" si="44"/>
        <v>1.306000000000001</v>
      </c>
      <c r="L184">
        <v>2.904</v>
      </c>
      <c r="M184">
        <v>2.976</v>
      </c>
      <c r="N184" s="3">
        <f t="shared" si="45"/>
        <v>0.07200000000000006</v>
      </c>
      <c r="O184" s="3">
        <f t="shared" si="46"/>
        <v>-0.020439839448944126</v>
      </c>
      <c r="P184" s="3">
        <f t="shared" si="47"/>
        <v>-0.03763206719509245</v>
      </c>
      <c r="R184" s="3">
        <f t="shared" si="48"/>
        <v>2.84</v>
      </c>
      <c r="S184" s="3">
        <f t="shared" si="49"/>
        <v>2.0145</v>
      </c>
      <c r="T184" t="s">
        <v>200</v>
      </c>
      <c r="U184">
        <v>287.283685</v>
      </c>
      <c r="V184" s="3">
        <f t="shared" si="38"/>
        <v>0</v>
      </c>
      <c r="W184" s="3">
        <f t="shared" si="50"/>
        <v>0.020439839448944126</v>
      </c>
      <c r="X184" s="3">
        <f t="shared" si="51"/>
        <v>0.03763206719509245</v>
      </c>
      <c r="Y184" s="5">
        <f t="shared" si="52"/>
        <v>0.00744601638123588</v>
      </c>
      <c r="AA184" s="4" t="s">
        <v>409</v>
      </c>
      <c r="AB184" s="4">
        <v>4040</v>
      </c>
      <c r="AC184" s="4">
        <v>4060</v>
      </c>
      <c r="AD184" s="4">
        <v>-1</v>
      </c>
      <c r="AE184" s="11">
        <f t="shared" si="53"/>
        <v>0.042893369331783004</v>
      </c>
      <c r="AF184" s="3">
        <f>20*LOG(AC184/AB184)/0.88587</f>
        <v>0.04841948517478073</v>
      </c>
      <c r="AG184" s="7">
        <v>0.13</v>
      </c>
      <c r="AH184">
        <f t="shared" si="54"/>
        <v>612</v>
      </c>
      <c r="AI184">
        <f t="shared" si="39"/>
        <v>0</v>
      </c>
      <c r="AK184">
        <f>IF(ISEVEN(B184),$O$2*P184,$O$1*P184)</f>
        <v>-0.042524235930454464</v>
      </c>
      <c r="AL184" s="3">
        <f t="shared" si="55"/>
        <v>-0.17252423593045446</v>
      </c>
      <c r="AM184">
        <f t="shared" si="40"/>
        <v>-0.006477329347284454</v>
      </c>
      <c r="AN184">
        <f t="shared" si="41"/>
        <v>-0.003956478733927029</v>
      </c>
      <c r="AO184" s="3">
        <f t="shared" si="56"/>
        <v>0.30600000000000094</v>
      </c>
    </row>
    <row r="185" spans="2:41" ht="12.75">
      <c r="B185">
        <v>613</v>
      </c>
      <c r="C185">
        <v>2.834</v>
      </c>
      <c r="D185">
        <v>2.84</v>
      </c>
      <c r="E185">
        <v>1.75</v>
      </c>
      <c r="F185">
        <v>1.788</v>
      </c>
      <c r="G185">
        <v>9.706</v>
      </c>
      <c r="H185">
        <v>13.6</v>
      </c>
      <c r="I185" s="3">
        <f t="shared" si="42"/>
        <v>0.018369882711920096</v>
      </c>
      <c r="J185" s="9">
        <f t="shared" si="43"/>
        <v>0.1865893154720892</v>
      </c>
      <c r="K185" s="3">
        <f t="shared" si="44"/>
        <v>3.894</v>
      </c>
      <c r="L185">
        <v>2.409</v>
      </c>
      <c r="M185">
        <v>2.432</v>
      </c>
      <c r="N185" s="3">
        <f t="shared" si="45"/>
        <v>0.02300000000000013</v>
      </c>
      <c r="O185" s="3">
        <f t="shared" si="46"/>
        <v>-0.032654106780316834</v>
      </c>
      <c r="P185" s="3">
        <f t="shared" si="47"/>
        <v>0.084281672927063</v>
      </c>
      <c r="R185" s="3">
        <f t="shared" si="48"/>
        <v>2.8369999999999997</v>
      </c>
      <c r="S185" s="3">
        <f t="shared" si="49"/>
        <v>1.7690000000000001</v>
      </c>
      <c r="T185" t="s">
        <v>201</v>
      </c>
      <c r="U185">
        <v>332.16469</v>
      </c>
      <c r="V185" s="3">
        <f t="shared" si="38"/>
        <v>0</v>
      </c>
      <c r="W185" s="3">
        <f t="shared" si="50"/>
        <v>0.032654106780316834</v>
      </c>
      <c r="X185" s="3">
        <f t="shared" si="51"/>
        <v>0.084281672927063</v>
      </c>
      <c r="Y185" s="5">
        <f t="shared" si="52"/>
        <v>0.021481062747314886</v>
      </c>
      <c r="AA185" s="4" t="s">
        <v>410</v>
      </c>
      <c r="AB185" s="4">
        <v>3520</v>
      </c>
      <c r="AC185" s="4">
        <v>3600</v>
      </c>
      <c r="AD185" s="4">
        <v>-4</v>
      </c>
      <c r="AE185" s="11">
        <f t="shared" si="53"/>
        <v>0.1951967457831248</v>
      </c>
      <c r="AF185" s="3">
        <f>20*LOG(AC185/AB185)/0.599265</f>
        <v>0.3257269251218155</v>
      </c>
      <c r="AG185" s="7">
        <v>0.23</v>
      </c>
      <c r="AH185">
        <f t="shared" si="54"/>
        <v>613</v>
      </c>
      <c r="AI185">
        <f t="shared" si="39"/>
        <v>0</v>
      </c>
      <c r="AK185">
        <f>IF(ISEVEN(B185),$O$2*P185,$O$1*P185)</f>
        <v>0.1407503937881952</v>
      </c>
      <c r="AL185" s="3">
        <f t="shared" si="55"/>
        <v>-0.0892496062118048</v>
      </c>
      <c r="AM185">
        <f t="shared" si="40"/>
        <v>-0.0057142857142857195</v>
      </c>
      <c r="AN185">
        <f t="shared" si="41"/>
        <v>-0.00671140939597316</v>
      </c>
      <c r="AO185" s="3">
        <f t="shared" si="56"/>
        <v>-0.10599999999999987</v>
      </c>
    </row>
    <row r="186" spans="2:41" ht="12.75">
      <c r="B186">
        <v>614</v>
      </c>
      <c r="C186">
        <v>2.8</v>
      </c>
      <c r="D186">
        <v>2.81</v>
      </c>
      <c r="E186">
        <v>1.735</v>
      </c>
      <c r="F186">
        <v>1.743</v>
      </c>
      <c r="G186">
        <v>9.179</v>
      </c>
      <c r="H186">
        <v>9.654</v>
      </c>
      <c r="I186" s="3">
        <f t="shared" si="42"/>
        <v>0.030965771257213323</v>
      </c>
      <c r="J186" s="9">
        <f t="shared" si="43"/>
        <v>0.03995815966201367</v>
      </c>
      <c r="K186" s="3">
        <f t="shared" si="44"/>
        <v>0.47499999999999964</v>
      </c>
      <c r="L186">
        <v>2.522</v>
      </c>
      <c r="M186">
        <v>2.608</v>
      </c>
      <c r="N186" s="3">
        <f t="shared" si="45"/>
        <v>0.0860000000000003</v>
      </c>
      <c r="O186" s="3">
        <f t="shared" si="46"/>
        <v>-0.020058218235023607</v>
      </c>
      <c r="P186" s="3">
        <f t="shared" si="47"/>
        <v>-0.062349482883012536</v>
      </c>
      <c r="R186" s="3">
        <f t="shared" si="48"/>
        <v>2.8049999999999997</v>
      </c>
      <c r="S186" s="3">
        <f t="shared" si="49"/>
        <v>1.739</v>
      </c>
      <c r="T186" t="s">
        <v>202</v>
      </c>
      <c r="U186">
        <v>383.3466</v>
      </c>
      <c r="V186" s="3">
        <f t="shared" si="38"/>
        <v>0</v>
      </c>
      <c r="W186" s="3">
        <f t="shared" si="50"/>
        <v>0.020058218235023607</v>
      </c>
      <c r="X186" s="3">
        <f t="shared" si="51"/>
        <v>0.062349482883012536</v>
      </c>
      <c r="Y186" s="5">
        <f t="shared" si="52"/>
        <v>0.004600345025876944</v>
      </c>
      <c r="AA186" s="4" t="s">
        <v>411</v>
      </c>
      <c r="AB186" s="4">
        <v>3468</v>
      </c>
      <c r="AC186" s="4">
        <v>3484</v>
      </c>
      <c r="AD186" s="4">
        <v>0</v>
      </c>
      <c r="AE186" s="11">
        <f t="shared" si="53"/>
        <v>0.03998115062905815</v>
      </c>
      <c r="AF186" s="3">
        <f>20*LOG(AC186/AB186)/0.88587</f>
        <v>0.04513207426491263</v>
      </c>
      <c r="AG186" s="7">
        <v>0.13</v>
      </c>
      <c r="AH186">
        <f t="shared" si="54"/>
        <v>614</v>
      </c>
      <c r="AI186">
        <f t="shared" si="39"/>
        <v>0</v>
      </c>
      <c r="AK186">
        <f>IF(ISEVEN(B186),$O$2*P186,$O$1*P186)</f>
        <v>-0.07045491565780417</v>
      </c>
      <c r="AL186" s="3">
        <f t="shared" si="55"/>
        <v>-0.20045491565780416</v>
      </c>
      <c r="AM186">
        <f t="shared" si="40"/>
        <v>0.0005763688760807561</v>
      </c>
      <c r="AN186">
        <f t="shared" si="41"/>
        <v>0.0005737234652897945</v>
      </c>
      <c r="AO186" s="3">
        <f t="shared" si="56"/>
        <v>0.47499999999999964</v>
      </c>
    </row>
    <row r="187" spans="2:41" ht="12.75">
      <c r="B187">
        <v>615</v>
      </c>
      <c r="C187">
        <v>2.71</v>
      </c>
      <c r="D187">
        <v>2.72</v>
      </c>
      <c r="E187">
        <v>1.452</v>
      </c>
      <c r="F187">
        <v>1.45</v>
      </c>
      <c r="G187">
        <v>9.941</v>
      </c>
      <c r="H187">
        <v>12.24</v>
      </c>
      <c r="I187" s="3">
        <f t="shared" si="42"/>
        <v>0.031992263195861084</v>
      </c>
      <c r="J187" s="9">
        <f t="shared" si="43"/>
        <v>-0.01197228258199998</v>
      </c>
      <c r="K187" s="3">
        <f t="shared" si="44"/>
        <v>2.2989999999999995</v>
      </c>
      <c r="L187">
        <v>2.379</v>
      </c>
      <c r="M187">
        <v>2.449</v>
      </c>
      <c r="N187" s="3">
        <f t="shared" si="45"/>
        <v>0.06999999999999984</v>
      </c>
      <c r="O187" s="3">
        <f t="shared" si="46"/>
        <v>-0.019031726296375846</v>
      </c>
      <c r="P187" s="3">
        <f t="shared" si="47"/>
        <v>-0.11427992512702619</v>
      </c>
      <c r="R187" s="3">
        <f t="shared" si="48"/>
        <v>2.715</v>
      </c>
      <c r="S187" s="3">
        <f t="shared" si="49"/>
        <v>1.451</v>
      </c>
      <c r="T187" t="s">
        <v>203</v>
      </c>
      <c r="U187">
        <v>442.578175</v>
      </c>
      <c r="V187" s="3">
        <f t="shared" si="38"/>
        <v>0</v>
      </c>
      <c r="W187" s="3">
        <f t="shared" si="50"/>
        <v>0.019031726296375846</v>
      </c>
      <c r="X187" s="3">
        <f t="shared" si="51"/>
        <v>0.11427992512702619</v>
      </c>
      <c r="Y187" s="5">
        <f t="shared" si="52"/>
        <v>0.0013783597518952457</v>
      </c>
      <c r="AA187" s="8" t="s">
        <v>412</v>
      </c>
      <c r="AB187" s="4">
        <v>2980</v>
      </c>
      <c r="AC187" s="4">
        <v>2940</v>
      </c>
      <c r="AD187" s="4">
        <v>-2</v>
      </c>
      <c r="AE187" s="11">
        <f t="shared" si="53"/>
        <v>-0.11737867328195861</v>
      </c>
      <c r="AF187" s="3">
        <f>20*LOG(AC187/AB187)/0.599265</f>
        <v>-0.1958710641902307</v>
      </c>
      <c r="AG187" s="7">
        <v>-0.37</v>
      </c>
      <c r="AH187">
        <f t="shared" si="54"/>
        <v>615</v>
      </c>
      <c r="AI187">
        <f t="shared" si="39"/>
        <v>0</v>
      </c>
      <c r="AK187">
        <f>IF(ISEVEN(B187),$O$2*P187,$O$1*P187)</f>
        <v>-0.19084747496213372</v>
      </c>
      <c r="AL187" s="3">
        <f t="shared" si="55"/>
        <v>0.17915252503786627</v>
      </c>
      <c r="AM187">
        <f t="shared" si="40"/>
        <v>-0.02617079889807165</v>
      </c>
      <c r="AN187">
        <f t="shared" si="41"/>
        <v>-0.013793103448275874</v>
      </c>
      <c r="AO187" s="3">
        <f t="shared" si="56"/>
        <v>0.2989999999999995</v>
      </c>
    </row>
    <row r="188" spans="2:41" ht="12.75">
      <c r="B188">
        <v>616</v>
      </c>
      <c r="C188">
        <v>2.695</v>
      </c>
      <c r="D188">
        <v>2.702</v>
      </c>
      <c r="E188">
        <v>1.32</v>
      </c>
      <c r="F188">
        <v>1.313</v>
      </c>
      <c r="G188">
        <v>11.41</v>
      </c>
      <c r="H188">
        <v>14.28</v>
      </c>
      <c r="I188" s="3">
        <f t="shared" si="42"/>
        <v>0.02253150326508656</v>
      </c>
      <c r="J188" s="9">
        <f t="shared" si="43"/>
        <v>-0.04618410232741104</v>
      </c>
      <c r="K188" s="3">
        <f t="shared" si="44"/>
        <v>2.869999999999999</v>
      </c>
      <c r="L188">
        <v>3.426</v>
      </c>
      <c r="M188">
        <v>3.291</v>
      </c>
      <c r="N188" s="3">
        <f t="shared" si="45"/>
        <v>-0.13500000000000023</v>
      </c>
      <c r="O188" s="3">
        <f t="shared" si="46"/>
        <v>-0.02849248622715037</v>
      </c>
      <c r="P188" s="3">
        <f t="shared" si="47"/>
        <v>-0.14849174487243724</v>
      </c>
      <c r="R188" s="3">
        <f t="shared" si="48"/>
        <v>2.6985</v>
      </c>
      <c r="S188" s="3">
        <f t="shared" si="49"/>
        <v>1.3165</v>
      </c>
      <c r="T188" t="s">
        <v>204</v>
      </c>
      <c r="U188">
        <v>486.78038499999997</v>
      </c>
      <c r="V188" s="3">
        <f t="shared" si="38"/>
        <v>0</v>
      </c>
      <c r="W188" s="3">
        <f t="shared" si="50"/>
        <v>0.02849248622715037</v>
      </c>
      <c r="X188" s="3">
        <f t="shared" si="51"/>
        <v>0.14849174487243724</v>
      </c>
      <c r="Y188" s="5">
        <f t="shared" si="52"/>
        <v>0.005317128750474832</v>
      </c>
      <c r="AA188" t="s">
        <v>413</v>
      </c>
      <c r="AB188" s="4">
        <v>2700</v>
      </c>
      <c r="AC188" s="4">
        <v>2660</v>
      </c>
      <c r="AD188" s="4">
        <v>-2</v>
      </c>
      <c r="AE188" s="11">
        <f t="shared" si="53"/>
        <v>-0.12964255055840668</v>
      </c>
      <c r="AF188" s="3">
        <f>20*LOG(AC188/AB188)/0.88587</f>
        <v>-0.14634489322181207</v>
      </c>
      <c r="AG188" s="7">
        <v>-0.37</v>
      </c>
      <c r="AH188">
        <f t="shared" si="54"/>
        <v>616</v>
      </c>
      <c r="AI188">
        <f t="shared" si="39"/>
        <v>0</v>
      </c>
      <c r="AK188">
        <f>IF(ISEVEN(B188),$O$2*P188,$O$1*P188)</f>
        <v>-0.16779567170585408</v>
      </c>
      <c r="AL188" s="3">
        <f t="shared" si="55"/>
        <v>0.20220432829414592</v>
      </c>
      <c r="AM188">
        <f t="shared" si="40"/>
        <v>-0.022727272727272745</v>
      </c>
      <c r="AN188">
        <f t="shared" si="41"/>
        <v>-0.012947448591013044</v>
      </c>
      <c r="AO188" s="3">
        <f t="shared" si="56"/>
        <v>0.8699999999999992</v>
      </c>
    </row>
    <row r="189" spans="2:41" ht="12.75">
      <c r="B189">
        <v>617</v>
      </c>
      <c r="C189">
        <v>2.662</v>
      </c>
      <c r="D189">
        <v>2.672</v>
      </c>
      <c r="E189">
        <v>1.193</v>
      </c>
      <c r="F189">
        <v>1.192</v>
      </c>
      <c r="G189">
        <v>11.91</v>
      </c>
      <c r="H189">
        <v>12.88</v>
      </c>
      <c r="I189" s="3">
        <f t="shared" si="42"/>
        <v>0.032568053297035986</v>
      </c>
      <c r="J189" s="9">
        <f t="shared" si="43"/>
        <v>-0.0072837653224857996</v>
      </c>
      <c r="K189" s="3">
        <f t="shared" si="44"/>
        <v>0.9700000000000006</v>
      </c>
      <c r="L189">
        <v>3.031</v>
      </c>
      <c r="M189">
        <v>2.988</v>
      </c>
      <c r="N189" s="3">
        <f t="shared" si="45"/>
        <v>-0.04300000000000015</v>
      </c>
      <c r="O189" s="3">
        <f t="shared" si="46"/>
        <v>-0.018455936195200945</v>
      </c>
      <c r="P189" s="3">
        <f t="shared" si="47"/>
        <v>-0.10959140786751201</v>
      </c>
      <c r="R189" s="3">
        <f t="shared" si="48"/>
        <v>2.667</v>
      </c>
      <c r="S189" s="3">
        <f t="shared" si="49"/>
        <v>1.1925</v>
      </c>
      <c r="T189" t="s">
        <v>205</v>
      </c>
      <c r="U189">
        <v>528.94621</v>
      </c>
      <c r="V189" s="3">
        <f t="shared" si="38"/>
        <v>0</v>
      </c>
      <c r="W189" s="3">
        <f t="shared" si="50"/>
        <v>0.018455936195200945</v>
      </c>
      <c r="X189" s="3">
        <f t="shared" si="51"/>
        <v>0.10959140786751201</v>
      </c>
      <c r="Y189" s="5">
        <f t="shared" si="52"/>
        <v>0.0008385744234801778</v>
      </c>
      <c r="AA189" t="s">
        <v>414</v>
      </c>
      <c r="AB189" s="4">
        <v>2420</v>
      </c>
      <c r="AC189" s="4">
        <v>2420</v>
      </c>
      <c r="AD189" s="4">
        <v>-1</v>
      </c>
      <c r="AE189" s="11">
        <f t="shared" si="53"/>
        <v>0</v>
      </c>
      <c r="AF189" s="3">
        <f>20*LOG(AC189/AB189)/0.599265</f>
        <v>0</v>
      </c>
      <c r="AG189" s="7">
        <v>0.35</v>
      </c>
      <c r="AH189">
        <f t="shared" si="54"/>
        <v>617</v>
      </c>
      <c r="AI189">
        <f t="shared" si="39"/>
        <v>0</v>
      </c>
      <c r="AK189">
        <f>IF(ISEVEN(B189),$O$2*P189,$O$1*P189)</f>
        <v>-0.18301765113874505</v>
      </c>
      <c r="AL189" s="3">
        <f t="shared" si="55"/>
        <v>-0.533017651138745</v>
      </c>
      <c r="AM189">
        <f t="shared" si="40"/>
        <v>-0.014249790444258092</v>
      </c>
      <c r="AN189">
        <f t="shared" si="41"/>
        <v>-0.015100671140939612</v>
      </c>
      <c r="AO189" s="3">
        <f t="shared" si="56"/>
        <v>-0.02999999999999936</v>
      </c>
    </row>
    <row r="190" spans="2:41" ht="12.75">
      <c r="B190">
        <v>618</v>
      </c>
      <c r="C190">
        <v>2.614</v>
      </c>
      <c r="D190">
        <v>2.63</v>
      </c>
      <c r="E190">
        <v>1.255</v>
      </c>
      <c r="F190">
        <v>1.271</v>
      </c>
      <c r="G190">
        <v>11.55</v>
      </c>
      <c r="H190">
        <v>10.28</v>
      </c>
      <c r="I190" s="3">
        <f t="shared" si="42"/>
        <v>0.05300330490464852</v>
      </c>
      <c r="J190" s="9">
        <f t="shared" si="43"/>
        <v>0.11003649473902563</v>
      </c>
      <c r="K190" s="3">
        <f t="shared" si="44"/>
        <v>-1.2700000000000014</v>
      </c>
      <c r="L190">
        <v>2.965</v>
      </c>
      <c r="M190">
        <v>3.045</v>
      </c>
      <c r="N190" s="3">
        <f t="shared" si="45"/>
        <v>0.08000000000000007</v>
      </c>
      <c r="O190" s="3">
        <f t="shared" si="46"/>
        <v>0.0019793154124115864</v>
      </c>
      <c r="P190" s="3">
        <f t="shared" si="47"/>
        <v>0.007728852193999422</v>
      </c>
      <c r="R190" s="3">
        <f t="shared" si="48"/>
        <v>2.622</v>
      </c>
      <c r="S190" s="3">
        <f t="shared" si="49"/>
        <v>1.263</v>
      </c>
      <c r="T190" t="s">
        <v>206</v>
      </c>
      <c r="U190">
        <v>566.809165</v>
      </c>
      <c r="V190" s="3">
        <f t="shared" si="38"/>
        <v>0</v>
      </c>
      <c r="W190" s="3">
        <f t="shared" si="50"/>
        <v>0.0019793154124115864</v>
      </c>
      <c r="X190" s="3">
        <f t="shared" si="51"/>
        <v>0.007728852193999422</v>
      </c>
      <c r="Y190" s="5">
        <f t="shared" si="52"/>
        <v>0.012668250197941421</v>
      </c>
      <c r="AA190" t="s">
        <v>415</v>
      </c>
      <c r="AB190" s="4">
        <v>2620</v>
      </c>
      <c r="AC190" s="4">
        <v>2600</v>
      </c>
      <c r="AD190" s="4">
        <v>1</v>
      </c>
      <c r="AE190" s="11">
        <f t="shared" si="53"/>
        <v>-0.06655886697854994</v>
      </c>
      <c r="AF190" s="3">
        <f>20*LOG(AC190/AB190)/0.88587</f>
        <v>-0.07513389885485448</v>
      </c>
      <c r="AG190" s="7">
        <v>0.21</v>
      </c>
      <c r="AH190">
        <f t="shared" si="54"/>
        <v>618</v>
      </c>
      <c r="AI190">
        <f t="shared" si="39"/>
        <v>0</v>
      </c>
      <c r="AK190">
        <f>IF(ISEVEN(B190),$O$2*P190,$O$1*P190)</f>
        <v>0.008733602979219346</v>
      </c>
      <c r="AL190" s="3">
        <f t="shared" si="55"/>
        <v>-0.20126639702078064</v>
      </c>
      <c r="AM190">
        <f t="shared" si="40"/>
        <v>-0.04382470119521926</v>
      </c>
      <c r="AN190">
        <f t="shared" si="41"/>
        <v>-0.022816679779701133</v>
      </c>
      <c r="AO190" s="3">
        <f t="shared" si="56"/>
        <v>-0.27000000000000135</v>
      </c>
    </row>
    <row r="191" spans="2:41" ht="12.75">
      <c r="B191">
        <v>619</v>
      </c>
      <c r="C191">
        <v>2.571</v>
      </c>
      <c r="D191">
        <v>2.577</v>
      </c>
      <c r="E191">
        <v>1.029</v>
      </c>
      <c r="F191">
        <v>1.024</v>
      </c>
      <c r="G191">
        <v>11.51</v>
      </c>
      <c r="H191">
        <v>13.4</v>
      </c>
      <c r="I191" s="3">
        <f t="shared" si="42"/>
        <v>0.020246838160881075</v>
      </c>
      <c r="J191" s="9">
        <f t="shared" si="43"/>
        <v>-0.04230836245241904</v>
      </c>
      <c r="K191" s="3">
        <f t="shared" si="44"/>
        <v>1.8900000000000006</v>
      </c>
      <c r="L191">
        <v>2.912</v>
      </c>
      <c r="M191">
        <v>3.029</v>
      </c>
      <c r="N191" s="3">
        <f t="shared" si="45"/>
        <v>0.11699999999999999</v>
      </c>
      <c r="O191" s="3">
        <f t="shared" si="46"/>
        <v>-0.030777151331355855</v>
      </c>
      <c r="P191" s="3">
        <f t="shared" si="47"/>
        <v>-0.14461600499744526</v>
      </c>
      <c r="R191" s="3">
        <f t="shared" si="48"/>
        <v>2.574</v>
      </c>
      <c r="S191" s="3">
        <f t="shared" si="49"/>
        <v>1.0265</v>
      </c>
      <c r="T191" t="s">
        <v>207</v>
      </c>
      <c r="U191">
        <v>608.372895</v>
      </c>
      <c r="V191" s="3">
        <f t="shared" si="38"/>
        <v>0</v>
      </c>
      <c r="W191" s="3">
        <f t="shared" si="50"/>
        <v>0.030777151331355855</v>
      </c>
      <c r="X191" s="3">
        <f t="shared" si="51"/>
        <v>0.14461600499744526</v>
      </c>
      <c r="Y191" s="5">
        <f t="shared" si="52"/>
        <v>0.004870920603994051</v>
      </c>
      <c r="AA191" t="s">
        <v>416</v>
      </c>
      <c r="AB191" s="4">
        <v>2140</v>
      </c>
      <c r="AC191" s="4">
        <v>2100</v>
      </c>
      <c r="AD191" s="4">
        <v>-2</v>
      </c>
      <c r="AE191" s="11">
        <f t="shared" si="53"/>
        <v>-0.16388957230543139</v>
      </c>
      <c r="AF191" s="3">
        <f>20*LOG(AC191/AB191)/0.599265</f>
        <v>-0.27348430544989505</v>
      </c>
      <c r="AG191" s="7">
        <v>0.11</v>
      </c>
      <c r="AH191">
        <f t="shared" si="54"/>
        <v>619</v>
      </c>
      <c r="AI191">
        <f t="shared" si="39"/>
        <v>0</v>
      </c>
      <c r="AK191">
        <f>IF(ISEVEN(B191),$O$2*P191,$O$1*P191)</f>
        <v>-0.24150872834573356</v>
      </c>
      <c r="AL191" s="3">
        <f t="shared" si="55"/>
        <v>-0.35150872834573355</v>
      </c>
      <c r="AM191">
        <f t="shared" si="40"/>
        <v>-0.03984450923226448</v>
      </c>
      <c r="AN191">
        <f t="shared" si="41"/>
        <v>-0.02539062500000002</v>
      </c>
      <c r="AO191" s="3">
        <f t="shared" si="56"/>
        <v>-0.10999999999999943</v>
      </c>
    </row>
    <row r="192" spans="2:41" ht="12.75">
      <c r="B192">
        <v>620</v>
      </c>
      <c r="C192">
        <v>2.55</v>
      </c>
      <c r="D192">
        <v>2.56</v>
      </c>
      <c r="E192">
        <v>0.9433</v>
      </c>
      <c r="F192">
        <v>1.061</v>
      </c>
      <c r="G192">
        <v>12.78</v>
      </c>
      <c r="H192">
        <v>29.15</v>
      </c>
      <c r="I192" s="3">
        <f t="shared" si="42"/>
        <v>0.0339956975578877</v>
      </c>
      <c r="J192" s="9">
        <f t="shared" si="43"/>
        <v>1.021310989252371</v>
      </c>
      <c r="K192" s="3">
        <f t="shared" si="44"/>
        <v>16.369999999999997</v>
      </c>
      <c r="L192">
        <v>3.096</v>
      </c>
      <c r="M192">
        <v>4.096</v>
      </c>
      <c r="N192" s="3">
        <f t="shared" si="45"/>
        <v>1</v>
      </c>
      <c r="O192" s="3">
        <f t="shared" si="46"/>
        <v>-0.01702829193434923</v>
      </c>
      <c r="P192" s="3">
        <f t="shared" si="47"/>
        <v>0.9190033467073448</v>
      </c>
      <c r="R192" s="3">
        <f t="shared" si="48"/>
        <v>2.5549999999999997</v>
      </c>
      <c r="S192" s="3">
        <f t="shared" si="49"/>
        <v>1.0021499999999999</v>
      </c>
      <c r="T192" t="s">
        <v>208</v>
      </c>
      <c r="U192">
        <v>663.144365</v>
      </c>
      <c r="V192" s="3">
        <f t="shared" si="38"/>
        <v>0</v>
      </c>
      <c r="W192" s="3">
        <f t="shared" si="50"/>
        <v>0.01702829193434923</v>
      </c>
      <c r="X192" s="3">
        <f t="shared" si="51"/>
        <v>0.9190033467073448</v>
      </c>
      <c r="Y192" s="5">
        <f t="shared" si="52"/>
        <v>0.11744748790101275</v>
      </c>
      <c r="AA192" t="s">
        <v>417</v>
      </c>
      <c r="AB192" s="4">
        <v>1920</v>
      </c>
      <c r="AC192" s="4">
        <v>2140</v>
      </c>
      <c r="AD192" s="4">
        <v>-17</v>
      </c>
      <c r="AE192" s="11">
        <f t="shared" si="53"/>
        <v>0.9422508929128239</v>
      </c>
      <c r="AF192" s="3">
        <f>20*LOG(AC192/AB192)/0.88587</f>
        <v>1.0636446576956256</v>
      </c>
      <c r="AG192" s="7">
        <v>3.23</v>
      </c>
      <c r="AH192">
        <f t="shared" si="54"/>
        <v>620</v>
      </c>
      <c r="AI192">
        <f t="shared" si="39"/>
        <v>0</v>
      </c>
      <c r="AK192">
        <f>IF(ISEVEN(B192),$O$2*P192,$O$1*P192)</f>
        <v>1.0384737817792995</v>
      </c>
      <c r="AL192" s="3">
        <f t="shared" si="55"/>
        <v>-2.1915262182207007</v>
      </c>
      <c r="AM192">
        <f t="shared" si="40"/>
        <v>-0.01770380578819033</v>
      </c>
      <c r="AN192">
        <f t="shared" si="41"/>
        <v>-0.008482563619227257</v>
      </c>
      <c r="AO192" s="3">
        <f t="shared" si="56"/>
        <v>-0.6300000000000026</v>
      </c>
    </row>
    <row r="193" spans="2:41" ht="12.75">
      <c r="B193">
        <v>621</v>
      </c>
      <c r="C193">
        <v>2.487</v>
      </c>
      <c r="D193">
        <v>2.498</v>
      </c>
      <c r="E193">
        <v>0.8529</v>
      </c>
      <c r="F193">
        <v>0.8604</v>
      </c>
      <c r="G193">
        <v>20.08</v>
      </c>
      <c r="H193">
        <v>18.07</v>
      </c>
      <c r="I193" s="3">
        <f t="shared" si="42"/>
        <v>0.03833297536361549</v>
      </c>
      <c r="J193" s="9">
        <f t="shared" si="43"/>
        <v>0.07604574610640845</v>
      </c>
      <c r="K193" s="3">
        <f t="shared" si="44"/>
        <v>-2.009999999999998</v>
      </c>
      <c r="L193">
        <v>2.907</v>
      </c>
      <c r="M193">
        <v>2.616</v>
      </c>
      <c r="N193" s="3">
        <f t="shared" si="45"/>
        <v>-0.2909999999999999</v>
      </c>
      <c r="O193" s="3">
        <f t="shared" si="46"/>
        <v>-0.01269101412862144</v>
      </c>
      <c r="P193" s="3">
        <f t="shared" si="47"/>
        <v>-0.02626189643861776</v>
      </c>
      <c r="R193" s="3">
        <f t="shared" si="48"/>
        <v>2.4925</v>
      </c>
      <c r="S193" s="3">
        <f t="shared" si="49"/>
        <v>0.85665</v>
      </c>
      <c r="T193" t="s">
        <v>209</v>
      </c>
      <c r="U193">
        <v>721.1257300000001</v>
      </c>
      <c r="V193" s="3">
        <f t="shared" si="38"/>
        <v>0</v>
      </c>
      <c r="W193" s="3">
        <f t="shared" si="50"/>
        <v>0.01269101412862144</v>
      </c>
      <c r="X193" s="3">
        <f t="shared" si="51"/>
        <v>0.02626189643861776</v>
      </c>
      <c r="Y193" s="5">
        <f t="shared" si="52"/>
        <v>0.008755034144633236</v>
      </c>
      <c r="AA193" t="s">
        <v>418</v>
      </c>
      <c r="AB193" s="4">
        <v>1720</v>
      </c>
      <c r="AC193" s="4">
        <v>1740</v>
      </c>
      <c r="AD193" s="4">
        <v>2</v>
      </c>
      <c r="AE193" s="11">
        <f t="shared" si="53"/>
        <v>0.10041602750101623</v>
      </c>
      <c r="AF193" s="3">
        <f>20*LOG(AC193/AB193)/0.599265</f>
        <v>0.16756531334387328</v>
      </c>
      <c r="AG193" s="7">
        <v>0.23</v>
      </c>
      <c r="AH193">
        <f t="shared" si="54"/>
        <v>621</v>
      </c>
      <c r="AI193">
        <f t="shared" si="39"/>
        <v>0</v>
      </c>
      <c r="AK193">
        <f>IF(ISEVEN(B193),$O$2*P193,$O$1*P193)</f>
        <v>-0.04385736705249166</v>
      </c>
      <c r="AL193" s="3">
        <f t="shared" si="55"/>
        <v>-0.27385736705249164</v>
      </c>
      <c r="AM193">
        <f t="shared" si="40"/>
        <v>-0.008324539805369909</v>
      </c>
      <c r="AN193">
        <f t="shared" si="41"/>
        <v>-0.011157601115760044</v>
      </c>
      <c r="AO193" s="3">
        <f t="shared" si="56"/>
        <v>-0.00999999999999801</v>
      </c>
    </row>
    <row r="194" spans="2:41" ht="12.75">
      <c r="B194">
        <v>622</v>
      </c>
      <c r="C194">
        <v>2.445</v>
      </c>
      <c r="D194">
        <v>2.458</v>
      </c>
      <c r="E194">
        <v>0.7845</v>
      </c>
      <c r="F194">
        <v>0.7848</v>
      </c>
      <c r="G194">
        <v>21.46</v>
      </c>
      <c r="H194">
        <v>18.68</v>
      </c>
      <c r="I194" s="3">
        <f t="shared" si="42"/>
        <v>0.04606030181592564</v>
      </c>
      <c r="J194" s="9">
        <f t="shared" si="43"/>
        <v>0.0033209289787334093</v>
      </c>
      <c r="K194" s="3">
        <f t="shared" si="44"/>
        <v>-2.780000000000001</v>
      </c>
      <c r="L194">
        <v>2.9</v>
      </c>
      <c r="M194">
        <v>2.483</v>
      </c>
      <c r="N194" s="3">
        <f t="shared" si="45"/>
        <v>-0.4169999999999998</v>
      </c>
      <c r="O194" s="3">
        <f t="shared" si="46"/>
        <v>-0.004963687676311293</v>
      </c>
      <c r="P194" s="3">
        <f t="shared" si="47"/>
        <v>-0.0989867135662928</v>
      </c>
      <c r="R194" s="3">
        <f t="shared" si="48"/>
        <v>2.4515000000000002</v>
      </c>
      <c r="S194" s="3">
        <f t="shared" si="49"/>
        <v>0.7846500000000001</v>
      </c>
      <c r="T194" t="s">
        <v>210</v>
      </c>
      <c r="U194">
        <v>772.303805</v>
      </c>
      <c r="V194" s="3">
        <f t="shared" si="38"/>
        <v>0</v>
      </c>
      <c r="W194" s="3">
        <f t="shared" si="50"/>
        <v>0.004963687676311293</v>
      </c>
      <c r="X194" s="3">
        <f t="shared" si="51"/>
        <v>0.0989867135662928</v>
      </c>
      <c r="Y194" s="5">
        <f t="shared" si="52"/>
        <v>0.00038233607340862547</v>
      </c>
      <c r="AA194" t="s">
        <v>419</v>
      </c>
      <c r="AB194" s="4">
        <v>1590</v>
      </c>
      <c r="AC194" s="4">
        <v>1590</v>
      </c>
      <c r="AD194" s="4">
        <v>2</v>
      </c>
      <c r="AE194" s="11">
        <f t="shared" si="53"/>
        <v>0</v>
      </c>
      <c r="AF194" s="3">
        <f>20*LOG(AC194/AB194)/0.88587</f>
        <v>0</v>
      </c>
      <c r="AG194" s="7">
        <v>-0.12</v>
      </c>
      <c r="AH194">
        <f t="shared" si="54"/>
        <v>622</v>
      </c>
      <c r="AI194">
        <f t="shared" si="39"/>
        <v>0</v>
      </c>
      <c r="AK194">
        <f>IF(ISEVEN(B194),$O$2*P194,$O$1*P194)</f>
        <v>-0.11185498632991085</v>
      </c>
      <c r="AL194" s="3">
        <f t="shared" si="55"/>
        <v>0.008145013670089143</v>
      </c>
      <c r="AM194">
        <f t="shared" si="40"/>
        <v>-0.013384321223709451</v>
      </c>
      <c r="AN194">
        <f t="shared" si="41"/>
        <v>-0.012996941896024447</v>
      </c>
      <c r="AO194" s="3">
        <f t="shared" si="56"/>
        <v>-0.7800000000000011</v>
      </c>
    </row>
    <row r="195" spans="2:41" ht="12.75">
      <c r="B195">
        <v>623</v>
      </c>
      <c r="C195">
        <v>2.43</v>
      </c>
      <c r="D195">
        <v>2.446</v>
      </c>
      <c r="E195">
        <v>0.7106</v>
      </c>
      <c r="F195">
        <v>0.7351</v>
      </c>
      <c r="G195">
        <v>23.44</v>
      </c>
      <c r="H195">
        <v>21.7</v>
      </c>
      <c r="I195" s="3">
        <f t="shared" si="42"/>
        <v>0.05700358203908995</v>
      </c>
      <c r="J195" s="9">
        <f t="shared" si="43"/>
        <v>0.29442439192585246</v>
      </c>
      <c r="K195" s="3">
        <f t="shared" si="44"/>
        <v>-1.740000000000002</v>
      </c>
      <c r="L195">
        <v>2.739</v>
      </c>
      <c r="M195">
        <v>2.576</v>
      </c>
      <c r="N195" s="3">
        <f t="shared" si="45"/>
        <v>-0.1629999999999998</v>
      </c>
      <c r="O195" s="3">
        <f t="shared" si="46"/>
        <v>0.00597959254685302</v>
      </c>
      <c r="P195" s="3">
        <f t="shared" si="47"/>
        <v>0.19211674938082623</v>
      </c>
      <c r="R195" s="3">
        <f t="shared" si="48"/>
        <v>2.438</v>
      </c>
      <c r="S195" s="3">
        <f t="shared" si="49"/>
        <v>0.72285</v>
      </c>
      <c r="T195" t="s">
        <v>211</v>
      </c>
      <c r="U195">
        <v>815.8924149999999</v>
      </c>
      <c r="V195" s="3">
        <f t="shared" si="38"/>
        <v>0</v>
      </c>
      <c r="W195" s="3">
        <f t="shared" si="50"/>
        <v>0.00597959254685302</v>
      </c>
      <c r="X195" s="3">
        <f t="shared" si="51"/>
        <v>0.19211674938082623</v>
      </c>
      <c r="Y195" s="5">
        <f t="shared" si="52"/>
        <v>0.03389361554956072</v>
      </c>
      <c r="AA195" t="s">
        <v>420</v>
      </c>
      <c r="AB195" s="4">
        <v>1450</v>
      </c>
      <c r="AC195" s="4">
        <v>1490</v>
      </c>
      <c r="AD195" s="4">
        <v>1</v>
      </c>
      <c r="AE195" s="11">
        <f t="shared" si="53"/>
        <v>0.23636532354598339</v>
      </c>
      <c r="AF195" s="3">
        <f>20*LOG(AC195/AB195)/0.599265</f>
        <v>0.39442537699679336</v>
      </c>
      <c r="AG195" s="7">
        <v>0.6</v>
      </c>
      <c r="AH195">
        <f t="shared" si="54"/>
        <v>623</v>
      </c>
      <c r="AI195">
        <f t="shared" si="39"/>
        <v>0</v>
      </c>
      <c r="AK195">
        <f>IF(ISEVEN(B195),$O$2*P195,$O$1*P195)</f>
        <v>0.3208349714659798</v>
      </c>
      <c r="AL195" s="3">
        <f t="shared" si="55"/>
        <v>-0.2791650285340202</v>
      </c>
      <c r="AM195">
        <f t="shared" si="40"/>
        <v>-0.020264565156205977</v>
      </c>
      <c r="AN195">
        <f t="shared" si="41"/>
        <v>-0.013467555434634772</v>
      </c>
      <c r="AO195" s="3">
        <f t="shared" si="56"/>
        <v>-0.740000000000002</v>
      </c>
    </row>
    <row r="196" spans="2:41" ht="12.75">
      <c r="B196">
        <v>624</v>
      </c>
      <c r="C196">
        <v>2.131</v>
      </c>
      <c r="D196">
        <v>2.132</v>
      </c>
      <c r="E196">
        <v>0.4276</v>
      </c>
      <c r="F196">
        <v>0.3618</v>
      </c>
      <c r="G196">
        <v>24.2</v>
      </c>
      <c r="H196">
        <v>10.54</v>
      </c>
      <c r="I196" s="3">
        <f t="shared" si="42"/>
        <v>0.004075012806655051</v>
      </c>
      <c r="J196" s="9">
        <f t="shared" si="43"/>
        <v>-1.451382680258909</v>
      </c>
      <c r="K196" s="3">
        <f t="shared" si="44"/>
        <v>-13.66</v>
      </c>
      <c r="L196">
        <v>-0.9832</v>
      </c>
      <c r="M196">
        <v>-2.278</v>
      </c>
      <c r="N196" s="3">
        <f t="shared" si="45"/>
        <v>-1.2948</v>
      </c>
      <c r="O196" s="3">
        <f t="shared" si="46"/>
        <v>-0.04694897668558188</v>
      </c>
      <c r="P196" s="3">
        <f t="shared" si="47"/>
        <v>-1.5536903228039352</v>
      </c>
      <c r="R196" s="3">
        <f t="shared" si="48"/>
        <v>2.1315</v>
      </c>
      <c r="S196" s="3">
        <f t="shared" si="49"/>
        <v>0.3947</v>
      </c>
      <c r="T196" t="s">
        <v>212</v>
      </c>
      <c r="U196">
        <v>1200.10956</v>
      </c>
      <c r="V196" s="3">
        <f t="shared" si="38"/>
        <v>0</v>
      </c>
      <c r="W196" s="3">
        <f t="shared" si="50"/>
        <v>0.04694897668558188</v>
      </c>
      <c r="X196" s="3">
        <f t="shared" si="51"/>
        <v>1.5536903228039352</v>
      </c>
      <c r="Y196" s="5">
        <f t="shared" si="52"/>
        <v>0.1667088928299974</v>
      </c>
      <c r="AA196" s="4" t="s">
        <v>421</v>
      </c>
      <c r="AB196" s="4">
        <v>864</v>
      </c>
      <c r="AC196" s="4">
        <v>728</v>
      </c>
      <c r="AD196" s="4">
        <v>13</v>
      </c>
      <c r="AE196" s="11">
        <f t="shared" si="53"/>
        <v>-1.4876472633171223</v>
      </c>
      <c r="AF196" s="3">
        <f>20*LOG(AC196/AB196)/0.88587</f>
        <v>-1.6793065159866822</v>
      </c>
      <c r="AG196" s="7">
        <v>-2.21</v>
      </c>
      <c r="AH196">
        <f t="shared" si="54"/>
        <v>624</v>
      </c>
      <c r="AI196">
        <f t="shared" si="39"/>
        <v>0</v>
      </c>
      <c r="AK196">
        <f>IF(ISEVEN(B196),$O$2*P196,$O$1*P196)</f>
        <v>-1.7556700647684464</v>
      </c>
      <c r="AL196" s="3">
        <f t="shared" si="55"/>
        <v>0.4543299352315535</v>
      </c>
      <c r="AM196">
        <f t="shared" si="40"/>
        <v>-0.010289990645463085</v>
      </c>
      <c r="AN196">
        <f t="shared" si="41"/>
        <v>-0.00608070757324483</v>
      </c>
      <c r="AO196" s="3">
        <f t="shared" si="56"/>
        <v>-0.6600000000000001</v>
      </c>
    </row>
    <row r="197" spans="2:41" ht="12.75">
      <c r="B197">
        <v>625</v>
      </c>
      <c r="C197">
        <v>2.16</v>
      </c>
      <c r="D197">
        <v>2.161</v>
      </c>
      <c r="E197">
        <v>0.4687</v>
      </c>
      <c r="F197">
        <v>0.4636</v>
      </c>
      <c r="G197">
        <v>18.26</v>
      </c>
      <c r="H197">
        <v>20.57</v>
      </c>
      <c r="I197" s="3">
        <f t="shared" si="42"/>
        <v>0.004020314646208033</v>
      </c>
      <c r="J197" s="9">
        <f t="shared" si="43"/>
        <v>-0.09503052457303528</v>
      </c>
      <c r="K197" s="3">
        <f t="shared" si="44"/>
        <v>2.3099999999999987</v>
      </c>
      <c r="L197">
        <v>-0.3425</v>
      </c>
      <c r="M197">
        <v>-0.5382</v>
      </c>
      <c r="N197" s="3">
        <f t="shared" si="45"/>
        <v>-0.19569999999999999</v>
      </c>
      <c r="O197" s="3">
        <f t="shared" si="46"/>
        <v>-0.047003674846028895</v>
      </c>
      <c r="P197" s="3">
        <f t="shared" si="47"/>
        <v>-0.19733816711806149</v>
      </c>
      <c r="R197" s="3">
        <f t="shared" si="48"/>
        <v>2.1605</v>
      </c>
      <c r="S197" s="3">
        <f t="shared" si="49"/>
        <v>0.46615</v>
      </c>
      <c r="T197" t="s">
        <v>213</v>
      </c>
      <c r="U197">
        <v>1170.384475</v>
      </c>
      <c r="V197" s="3">
        <f t="shared" si="38"/>
        <v>0</v>
      </c>
      <c r="W197" s="3">
        <f t="shared" si="50"/>
        <v>0.047003674846028895</v>
      </c>
      <c r="X197" s="3">
        <f t="shared" si="51"/>
        <v>0.19733816711806149</v>
      </c>
      <c r="Y197" s="5">
        <f t="shared" si="52"/>
        <v>0.010940684329078609</v>
      </c>
      <c r="AA197" s="4" t="s">
        <v>422</v>
      </c>
      <c r="AB197" s="4">
        <v>948</v>
      </c>
      <c r="AC197" s="4">
        <v>936</v>
      </c>
      <c r="AD197" s="4">
        <v>-2</v>
      </c>
      <c r="AE197" s="11">
        <f t="shared" si="53"/>
        <v>-0.11064977199922015</v>
      </c>
      <c r="AF197" s="3">
        <f>20*LOG(AC197/AB197)/0.599265</f>
        <v>-0.18464247369564407</v>
      </c>
      <c r="AG197" s="7">
        <v>0.23</v>
      </c>
      <c r="AH197">
        <f t="shared" si="54"/>
        <v>625</v>
      </c>
      <c r="AI197">
        <f t="shared" si="39"/>
        <v>0</v>
      </c>
      <c r="AK197">
        <f>IF(ISEVEN(B197),$O$2*P197,$O$1*P197)</f>
        <v>-0.32955473908716265</v>
      </c>
      <c r="AL197" s="3">
        <f t="shared" si="55"/>
        <v>-0.5595547390871627</v>
      </c>
      <c r="AM197">
        <f t="shared" si="40"/>
        <v>-0.011307872839769632</v>
      </c>
      <c r="AN197">
        <f t="shared" si="41"/>
        <v>-0.009490940465918928</v>
      </c>
      <c r="AO197" s="3">
        <f t="shared" si="56"/>
        <v>0.3099999999999987</v>
      </c>
    </row>
    <row r="198" spans="2:41" ht="12.75">
      <c r="B198">
        <v>626</v>
      </c>
      <c r="C198">
        <v>2.19</v>
      </c>
      <c r="D198">
        <v>2.224</v>
      </c>
      <c r="E198">
        <v>0.3981</v>
      </c>
      <c r="F198">
        <v>0.5133</v>
      </c>
      <c r="G198">
        <v>20.85</v>
      </c>
      <c r="H198">
        <v>35.36</v>
      </c>
      <c r="I198" s="3">
        <f t="shared" si="42"/>
        <v>0.1338133613980315</v>
      </c>
      <c r="J198" s="9">
        <f t="shared" si="43"/>
        <v>2.2075817335332943</v>
      </c>
      <c r="K198" s="3">
        <f t="shared" si="44"/>
        <v>14.509999999999998</v>
      </c>
      <c r="L198">
        <v>1.306</v>
      </c>
      <c r="M198">
        <v>2.551</v>
      </c>
      <c r="N198" s="3">
        <f t="shared" si="45"/>
        <v>1.245</v>
      </c>
      <c r="O198" s="3">
        <f t="shared" si="46"/>
        <v>0.08278937190579455</v>
      </c>
      <c r="P198" s="3">
        <f t="shared" si="47"/>
        <v>2.105274090988268</v>
      </c>
      <c r="R198" s="3">
        <f t="shared" si="48"/>
        <v>2.207</v>
      </c>
      <c r="S198" s="3">
        <f t="shared" si="49"/>
        <v>0.4557</v>
      </c>
      <c r="T198" t="s">
        <v>214</v>
      </c>
      <c r="U198">
        <v>1113.27749</v>
      </c>
      <c r="V198" s="3">
        <f aca="true" t="shared" si="57" ref="V198:V213">B198-T198</f>
        <v>0</v>
      </c>
      <c r="W198" s="3">
        <f t="shared" si="50"/>
        <v>0.08278937190579455</v>
      </c>
      <c r="X198" s="3">
        <f t="shared" si="51"/>
        <v>2.105274090988268</v>
      </c>
      <c r="Y198" s="5">
        <f t="shared" si="52"/>
        <v>0.2527978933508887</v>
      </c>
      <c r="AA198" s="4" t="s">
        <v>423</v>
      </c>
      <c r="AB198" s="4">
        <v>804</v>
      </c>
      <c r="AC198" s="4">
        <v>1030</v>
      </c>
      <c r="AD198" s="4">
        <v>-14</v>
      </c>
      <c r="AE198" s="11">
        <f t="shared" si="53"/>
        <v>2.1516235191344197</v>
      </c>
      <c r="AF198" s="3">
        <f>20*LOG(AC198/AB198)/0.88587</f>
        <v>2.4288253571454272</v>
      </c>
      <c r="AG198" s="7">
        <v>0.96</v>
      </c>
      <c r="AH198">
        <f t="shared" si="54"/>
        <v>626</v>
      </c>
      <c r="AI198">
        <f aca="true" t="shared" si="58" ref="AI198:AI213">B198-AH198</f>
        <v>0</v>
      </c>
      <c r="AK198">
        <f>IF(ISEVEN(B198),$O$2*P198,$O$1*P198)</f>
        <v>2.378959722816743</v>
      </c>
      <c r="AL198" s="3">
        <f t="shared" si="55"/>
        <v>1.418959722816743</v>
      </c>
      <c r="AM198">
        <f aca="true" t="shared" si="59" ref="AM198:AM213">(E198-0.0005*AB198)/E198</f>
        <v>-0.009796533534287903</v>
      </c>
      <c r="AN198">
        <f aca="true" t="shared" si="60" ref="AN198:AN213">(F198-0.0005*AC198)/F198</f>
        <v>-0.0033119033703487917</v>
      </c>
      <c r="AO198" s="3">
        <f t="shared" si="56"/>
        <v>0.509999999999998</v>
      </c>
    </row>
    <row r="199" spans="2:41" ht="12.75">
      <c r="B199">
        <v>627</v>
      </c>
      <c r="C199">
        <v>2.216</v>
      </c>
      <c r="D199">
        <v>2.229</v>
      </c>
      <c r="E199">
        <v>0.5441</v>
      </c>
      <c r="F199">
        <v>0.546</v>
      </c>
      <c r="G199">
        <v>16.23</v>
      </c>
      <c r="H199">
        <v>16.62</v>
      </c>
      <c r="I199" s="3">
        <f aca="true" t="shared" si="61" ref="I199:I213">20*LOG(D199/C199)</f>
        <v>0.05080624847691061</v>
      </c>
      <c r="J199" s="9">
        <f aca="true" t="shared" si="62" ref="J199:J213">20*LOG(F199/E199)</f>
        <v>0.030278335976654157</v>
      </c>
      <c r="K199" s="3">
        <f aca="true" t="shared" si="63" ref="K199:K213">H199-G199</f>
        <v>0.39000000000000057</v>
      </c>
      <c r="L199">
        <v>1.331</v>
      </c>
      <c r="M199">
        <v>0.7981</v>
      </c>
      <c r="N199" s="3">
        <f aca="true" t="shared" si="64" ref="N199:N213">M199-L199</f>
        <v>-0.5328999999999999</v>
      </c>
      <c r="O199" s="3">
        <f aca="true" t="shared" si="65" ref="O199:O213">I199-$I$3</f>
        <v>-0.00021774101532631707</v>
      </c>
      <c r="P199" s="3">
        <f aca="true" t="shared" si="66" ref="P199:P213">J199-$J$3</f>
        <v>-0.07202930656837206</v>
      </c>
      <c r="R199" s="3">
        <f aca="true" t="shared" si="67" ref="R199:R213">AVERAGE(C199:D199)</f>
        <v>2.2225</v>
      </c>
      <c r="S199" s="3">
        <f aca="true" t="shared" si="68" ref="S199:S213">AVERAGE(E199:F199)</f>
        <v>0.54505</v>
      </c>
      <c r="T199" t="s">
        <v>215</v>
      </c>
      <c r="U199">
        <v>1074.409765</v>
      </c>
      <c r="V199" s="3">
        <f t="shared" si="57"/>
        <v>0</v>
      </c>
      <c r="W199" s="3">
        <f aca="true" t="shared" si="69" ref="W199:W213">ABS(O199)</f>
        <v>0.00021774101532631707</v>
      </c>
      <c r="X199" s="3">
        <f aca="true" t="shared" si="70" ref="X199:X213">ABS(P199)</f>
        <v>0.07202930656837206</v>
      </c>
      <c r="Y199" s="5">
        <f aca="true" t="shared" si="71" ref="Y199:Y213">ABS(F199-E199)/(0.5*(F199+E199))</f>
        <v>0.003485918723052954</v>
      </c>
      <c r="AA199" s="4" t="s">
        <v>424</v>
      </c>
      <c r="AB199" s="4">
        <v>1100</v>
      </c>
      <c r="AC199" s="4">
        <v>1100</v>
      </c>
      <c r="AD199" s="4">
        <v>0</v>
      </c>
      <c r="AE199" s="11">
        <f aca="true" t="shared" si="72" ref="AE199:AE213">20*LOG(AC199/AB199)</f>
        <v>0</v>
      </c>
      <c r="AF199" s="3">
        <f>20*LOG(AC199/AB199)/0.599265</f>
        <v>0</v>
      </c>
      <c r="AG199" s="7">
        <v>-0.37</v>
      </c>
      <c r="AH199">
        <f aca="true" t="shared" si="73" ref="AH199:AH213">VALUE(RIGHT(AA199,3))</f>
        <v>627</v>
      </c>
      <c r="AI199">
        <f t="shared" si="58"/>
        <v>0</v>
      </c>
      <c r="AK199">
        <f>IF(ISEVEN(B199),$O$2*P199,$O$1*P199)</f>
        <v>-0.12028894196918133</v>
      </c>
      <c r="AL199" s="3">
        <f aca="true" t="shared" si="74" ref="AL199:AL213">AK199-AG199</f>
        <v>0.24971105803081867</v>
      </c>
      <c r="AM199">
        <f t="shared" si="59"/>
        <v>-0.010843594927403081</v>
      </c>
      <c r="AN199">
        <f t="shared" si="60"/>
        <v>-0.007326007326007332</v>
      </c>
      <c r="AO199" s="3">
        <f aca="true" t="shared" si="75" ref="AO199:AO213">K199+AD199</f>
        <v>0.39000000000000057</v>
      </c>
    </row>
    <row r="200" spans="2:41" ht="12.75">
      <c r="B200">
        <v>628</v>
      </c>
      <c r="C200">
        <v>2.221</v>
      </c>
      <c r="D200">
        <v>2.221</v>
      </c>
      <c r="E200">
        <v>0.5673</v>
      </c>
      <c r="F200">
        <v>0.5346</v>
      </c>
      <c r="G200">
        <v>15.73</v>
      </c>
      <c r="H200">
        <v>34.3</v>
      </c>
      <c r="I200" s="3">
        <f t="shared" si="61"/>
        <v>0</v>
      </c>
      <c r="J200" s="9">
        <f t="shared" si="62"/>
        <v>-0.5156765828836755</v>
      </c>
      <c r="K200" s="3">
        <f t="shared" si="63"/>
        <v>18.569999999999997</v>
      </c>
      <c r="L200">
        <v>1.568</v>
      </c>
      <c r="M200">
        <v>2.182</v>
      </c>
      <c r="N200" s="3">
        <f t="shared" si="64"/>
        <v>0.6139999999999999</v>
      </c>
      <c r="O200" s="3">
        <f t="shared" si="65"/>
        <v>-0.05102398949223693</v>
      </c>
      <c r="P200" s="3">
        <f t="shared" si="66"/>
        <v>-0.6179842254287017</v>
      </c>
      <c r="R200" s="3">
        <f t="shared" si="67"/>
        <v>2.221</v>
      </c>
      <c r="S200" s="3">
        <f t="shared" si="68"/>
        <v>0.55095</v>
      </c>
      <c r="T200" t="s">
        <v>216</v>
      </c>
      <c r="U200">
        <v>1063.6065700000001</v>
      </c>
      <c r="V200" s="3">
        <f t="shared" si="57"/>
        <v>0</v>
      </c>
      <c r="W200" s="3">
        <f t="shared" si="69"/>
        <v>0.05102398949223693</v>
      </c>
      <c r="X200" s="3">
        <f t="shared" si="70"/>
        <v>0.6179842254287017</v>
      </c>
      <c r="Y200" s="5">
        <f t="shared" si="71"/>
        <v>0.05935202831472921</v>
      </c>
      <c r="AA200" s="4" t="s">
        <v>425</v>
      </c>
      <c r="AB200" s="4">
        <v>1140</v>
      </c>
      <c r="AC200" s="4">
        <v>1070</v>
      </c>
      <c r="AD200" s="4">
        <v>-18</v>
      </c>
      <c r="AE200" s="11">
        <f t="shared" si="72"/>
        <v>-0.5504214730252588</v>
      </c>
      <c r="AF200" s="3">
        <f>20*LOG(AC200/AB200)/0.88587</f>
        <v>-0.6213343639871073</v>
      </c>
      <c r="AG200" s="7">
        <v>-0.87</v>
      </c>
      <c r="AH200">
        <f t="shared" si="73"/>
        <v>628</v>
      </c>
      <c r="AI200">
        <f t="shared" si="58"/>
        <v>0</v>
      </c>
      <c r="AK200">
        <f>IF(ISEVEN(B200),$O$2*P200,$O$1*P200)</f>
        <v>-0.6983221747344328</v>
      </c>
      <c r="AL200" s="3">
        <f t="shared" si="74"/>
        <v>0.17167782526556719</v>
      </c>
      <c r="AM200">
        <f t="shared" si="59"/>
        <v>-0.004759386567953526</v>
      </c>
      <c r="AN200">
        <f t="shared" si="60"/>
        <v>-0.000748222970445318</v>
      </c>
      <c r="AO200" s="3">
        <f t="shared" si="75"/>
        <v>0.5699999999999967</v>
      </c>
    </row>
    <row r="201" spans="2:41" ht="12.75">
      <c r="B201">
        <v>629</v>
      </c>
      <c r="C201">
        <v>2.304</v>
      </c>
      <c r="D201">
        <v>2.322</v>
      </c>
      <c r="E201">
        <v>0.6431</v>
      </c>
      <c r="F201">
        <v>0.6656</v>
      </c>
      <c r="G201">
        <v>13.93</v>
      </c>
      <c r="H201">
        <v>17.29</v>
      </c>
      <c r="I201" s="3">
        <f t="shared" si="61"/>
        <v>0.06759481302761194</v>
      </c>
      <c r="J201" s="9">
        <f t="shared" si="62"/>
        <v>0.29869607399799347</v>
      </c>
      <c r="K201" s="3">
        <f t="shared" si="63"/>
        <v>3.3599999999999994</v>
      </c>
      <c r="L201">
        <v>1.207</v>
      </c>
      <c r="M201">
        <v>1.493</v>
      </c>
      <c r="N201" s="3">
        <f t="shared" si="64"/>
        <v>0.28600000000000003</v>
      </c>
      <c r="O201" s="3">
        <f t="shared" si="65"/>
        <v>0.016570823535375014</v>
      </c>
      <c r="P201" s="3">
        <f t="shared" si="66"/>
        <v>0.19638843145296725</v>
      </c>
      <c r="R201" s="3">
        <f t="shared" si="67"/>
        <v>2.3129999999999997</v>
      </c>
      <c r="S201" s="3">
        <f t="shared" si="68"/>
        <v>0.65435</v>
      </c>
      <c r="T201" t="s">
        <v>217</v>
      </c>
      <c r="U201">
        <v>940.96327</v>
      </c>
      <c r="V201" s="3">
        <f t="shared" si="57"/>
        <v>0</v>
      </c>
      <c r="W201" s="3">
        <f t="shared" si="69"/>
        <v>0.016570823535375014</v>
      </c>
      <c r="X201" s="3">
        <f t="shared" si="70"/>
        <v>0.19638843145296725</v>
      </c>
      <c r="Y201" s="5">
        <f t="shared" si="71"/>
        <v>0.03438526782303043</v>
      </c>
      <c r="AA201" s="4" t="s">
        <v>426</v>
      </c>
      <c r="AB201" s="4">
        <v>1300</v>
      </c>
      <c r="AC201" s="4">
        <v>1330</v>
      </c>
      <c r="AD201" s="4">
        <v>-3</v>
      </c>
      <c r="AE201" s="11">
        <f t="shared" si="72"/>
        <v>0.19816577320497977</v>
      </c>
      <c r="AF201" s="3">
        <f>20*LOG(AC201/AB201)/0.599265</f>
        <v>0.330681373357329</v>
      </c>
      <c r="AG201" s="7">
        <v>-1.58</v>
      </c>
      <c r="AH201">
        <f t="shared" si="73"/>
        <v>629</v>
      </c>
      <c r="AI201">
        <f t="shared" si="58"/>
        <v>0</v>
      </c>
      <c r="AK201">
        <f>IF(ISEVEN(B201),$O$2*P201,$O$1*P201)</f>
        <v>0.3279686805264553</v>
      </c>
      <c r="AL201" s="3">
        <f t="shared" si="74"/>
        <v>1.9079686805264553</v>
      </c>
      <c r="AM201">
        <f t="shared" si="59"/>
        <v>-0.010729280049759007</v>
      </c>
      <c r="AN201">
        <f t="shared" si="60"/>
        <v>0.0009014423076922084</v>
      </c>
      <c r="AO201" s="3">
        <f t="shared" si="75"/>
        <v>0.35999999999999943</v>
      </c>
    </row>
    <row r="202" spans="2:41" ht="12.75">
      <c r="B202">
        <v>630</v>
      </c>
      <c r="C202">
        <v>2.319</v>
      </c>
      <c r="D202">
        <v>2.376</v>
      </c>
      <c r="E202">
        <v>0.6118</v>
      </c>
      <c r="F202">
        <v>0.7317</v>
      </c>
      <c r="G202">
        <v>14.47</v>
      </c>
      <c r="H202">
        <v>6.423</v>
      </c>
      <c r="I202" s="3">
        <f t="shared" si="61"/>
        <v>0.21091375342337085</v>
      </c>
      <c r="J202" s="9">
        <f t="shared" si="62"/>
        <v>1.5544716476946632</v>
      </c>
      <c r="K202" s="3">
        <f t="shared" si="63"/>
        <v>-8.047</v>
      </c>
      <c r="L202">
        <v>1.553</v>
      </c>
      <c r="M202">
        <v>2.424</v>
      </c>
      <c r="N202" s="3">
        <f t="shared" si="64"/>
        <v>0.871</v>
      </c>
      <c r="O202" s="3">
        <f t="shared" si="65"/>
        <v>0.1598897639311339</v>
      </c>
      <c r="P202" s="3">
        <f t="shared" si="66"/>
        <v>1.452164005149637</v>
      </c>
      <c r="R202" s="3">
        <f t="shared" si="67"/>
        <v>2.3475</v>
      </c>
      <c r="S202" s="3">
        <f t="shared" si="68"/>
        <v>0.6717500000000001</v>
      </c>
      <c r="T202" t="s">
        <v>218</v>
      </c>
      <c r="U202">
        <v>936.587535</v>
      </c>
      <c r="V202" s="3">
        <f t="shared" si="57"/>
        <v>0</v>
      </c>
      <c r="W202" s="3">
        <f t="shared" si="69"/>
        <v>0.1598897639311339</v>
      </c>
      <c r="X202" s="3">
        <f t="shared" si="70"/>
        <v>1.452164005149637</v>
      </c>
      <c r="Y202" s="5">
        <f t="shared" si="71"/>
        <v>0.17848902121324897</v>
      </c>
      <c r="AA202" s="4" t="s">
        <v>427</v>
      </c>
      <c r="AB202" s="4">
        <v>1230</v>
      </c>
      <c r="AC202" s="4">
        <v>1470</v>
      </c>
      <c r="AD202" s="4">
        <v>8</v>
      </c>
      <c r="AE202" s="11">
        <f t="shared" si="72"/>
        <v>1.548244466175563</v>
      </c>
      <c r="AF202" s="3">
        <f>20*LOG(AC202/AB202)/0.88587</f>
        <v>1.747710686867783</v>
      </c>
      <c r="AG202" s="7">
        <v>0.3</v>
      </c>
      <c r="AH202">
        <f t="shared" si="73"/>
        <v>630</v>
      </c>
      <c r="AI202">
        <f t="shared" si="58"/>
        <v>0</v>
      </c>
      <c r="AK202">
        <f>IF(ISEVEN(B202),$O$2*P202,$O$1*P202)</f>
        <v>1.6409453258190896</v>
      </c>
      <c r="AL202" s="3">
        <f t="shared" si="74"/>
        <v>1.3409453258190895</v>
      </c>
      <c r="AM202">
        <f t="shared" si="59"/>
        <v>-0.00523046747303037</v>
      </c>
      <c r="AN202">
        <f t="shared" si="60"/>
        <v>-0.0045100451004509625</v>
      </c>
      <c r="AO202" s="3">
        <f t="shared" si="75"/>
        <v>-0.0470000000000006</v>
      </c>
    </row>
    <row r="203" spans="2:41" ht="12.75">
      <c r="B203">
        <v>631</v>
      </c>
      <c r="C203">
        <v>2.408</v>
      </c>
      <c r="D203">
        <v>2.411</v>
      </c>
      <c r="E203">
        <v>0.8116</v>
      </c>
      <c r="F203">
        <v>0.768</v>
      </c>
      <c r="G203">
        <v>15.26</v>
      </c>
      <c r="H203">
        <v>16.7</v>
      </c>
      <c r="I203" s="3">
        <f t="shared" si="61"/>
        <v>0.010814555833333985</v>
      </c>
      <c r="J203" s="9">
        <f t="shared" si="62"/>
        <v>-0.4796163665959277</v>
      </c>
      <c r="K203" s="3">
        <f t="shared" si="63"/>
        <v>1.4399999999999995</v>
      </c>
      <c r="L203">
        <v>1.371</v>
      </c>
      <c r="M203">
        <v>0.8388</v>
      </c>
      <c r="N203" s="3">
        <f t="shared" si="64"/>
        <v>-0.5322</v>
      </c>
      <c r="O203" s="3">
        <f t="shared" si="65"/>
        <v>-0.04020943365890295</v>
      </c>
      <c r="P203" s="3">
        <f t="shared" si="66"/>
        <v>-0.5819240091409539</v>
      </c>
      <c r="R203" s="3">
        <f t="shared" si="67"/>
        <v>2.4095</v>
      </c>
      <c r="S203" s="3">
        <f t="shared" si="68"/>
        <v>0.7898000000000001</v>
      </c>
      <c r="T203" t="s">
        <v>219</v>
      </c>
      <c r="U203">
        <v>826.9180399999999</v>
      </c>
      <c r="V203" s="3">
        <f t="shared" si="57"/>
        <v>0</v>
      </c>
      <c r="W203" s="3">
        <f t="shared" si="69"/>
        <v>0.04020943365890295</v>
      </c>
      <c r="X203" s="3">
        <f t="shared" si="70"/>
        <v>0.5819240091409539</v>
      </c>
      <c r="Y203" s="5">
        <f t="shared" si="71"/>
        <v>0.05520384907571533</v>
      </c>
      <c r="AA203" s="4" t="s">
        <v>428</v>
      </c>
      <c r="AB203" s="4">
        <v>1660</v>
      </c>
      <c r="AC203" s="4">
        <v>1570</v>
      </c>
      <c r="AD203" s="4">
        <v>-1</v>
      </c>
      <c r="AE203" s="11">
        <f t="shared" si="72"/>
        <v>-0.4841687126164273</v>
      </c>
      <c r="AF203" s="3">
        <f>20*LOG(AC203/AB203)/0.599265</f>
        <v>-0.8079375778936319</v>
      </c>
      <c r="AG203" s="7">
        <v>0.23</v>
      </c>
      <c r="AH203">
        <f t="shared" si="73"/>
        <v>631</v>
      </c>
      <c r="AI203">
        <f t="shared" si="58"/>
        <v>0</v>
      </c>
      <c r="AK203">
        <f>IF(ISEVEN(B203),$O$2*P203,$O$1*P203)</f>
        <v>-0.971813095265393</v>
      </c>
      <c r="AL203" s="3">
        <f t="shared" si="74"/>
        <v>-1.201813095265393</v>
      </c>
      <c r="AM203">
        <f t="shared" si="59"/>
        <v>-0.02267126663380986</v>
      </c>
      <c r="AN203">
        <f t="shared" si="60"/>
        <v>-0.022135416666666685</v>
      </c>
      <c r="AO203" s="3">
        <f t="shared" si="75"/>
        <v>0.4399999999999995</v>
      </c>
    </row>
    <row r="204" spans="2:41" ht="12.75">
      <c r="B204">
        <v>632</v>
      </c>
      <c r="C204">
        <v>2.441</v>
      </c>
      <c r="D204">
        <v>2.461</v>
      </c>
      <c r="E204">
        <v>0.8638</v>
      </c>
      <c r="F204">
        <v>0.8822</v>
      </c>
      <c r="G204">
        <v>14.58</v>
      </c>
      <c r="H204">
        <v>17.82</v>
      </c>
      <c r="I204" s="3">
        <f t="shared" si="61"/>
        <v>0.07087668571227791</v>
      </c>
      <c r="J204" s="9">
        <f t="shared" si="62"/>
        <v>0.18307707461817577</v>
      </c>
      <c r="K204" s="3">
        <f t="shared" si="63"/>
        <v>3.24</v>
      </c>
      <c r="L204">
        <v>1.364</v>
      </c>
      <c r="M204">
        <v>1.306</v>
      </c>
      <c r="N204" s="3">
        <f t="shared" si="64"/>
        <v>-0.05800000000000005</v>
      </c>
      <c r="O204" s="3">
        <f t="shared" si="65"/>
        <v>0.01985269622004098</v>
      </c>
      <c r="P204" s="3">
        <f t="shared" si="66"/>
        <v>0.08076943207314956</v>
      </c>
      <c r="R204" s="3">
        <f t="shared" si="67"/>
        <v>2.4509999999999996</v>
      </c>
      <c r="S204" s="3">
        <f t="shared" si="68"/>
        <v>0.873</v>
      </c>
      <c r="T204" t="s">
        <v>220</v>
      </c>
      <c r="U204">
        <v>794.3205399999999</v>
      </c>
      <c r="V204" s="3">
        <f t="shared" si="57"/>
        <v>0</v>
      </c>
      <c r="W204" s="3">
        <f t="shared" si="69"/>
        <v>0.01985269622004098</v>
      </c>
      <c r="X204" s="3">
        <f t="shared" si="70"/>
        <v>0.08076943207314956</v>
      </c>
      <c r="Y204" s="5">
        <f t="shared" si="71"/>
        <v>0.021076746849942693</v>
      </c>
      <c r="AA204" s="4" t="s">
        <v>429</v>
      </c>
      <c r="AB204" s="4">
        <v>1740</v>
      </c>
      <c r="AC204" s="4">
        <v>1770</v>
      </c>
      <c r="AD204" s="4">
        <v>-3</v>
      </c>
      <c r="AE204" s="11">
        <f t="shared" si="72"/>
        <v>0.1484803615841375</v>
      </c>
      <c r="AF204" s="3">
        <f>20*LOG(AC204/AB204)/0.88587</f>
        <v>0.1676096510595657</v>
      </c>
      <c r="AG204" s="7">
        <v>0.05</v>
      </c>
      <c r="AH204">
        <f t="shared" si="73"/>
        <v>632</v>
      </c>
      <c r="AI204">
        <f t="shared" si="58"/>
        <v>0</v>
      </c>
      <c r="AK204">
        <f>IF(ISEVEN(B204),$O$2*P204,$O$1*P204)</f>
        <v>0.09126945824265899</v>
      </c>
      <c r="AL204" s="3">
        <f t="shared" si="74"/>
        <v>0.041269458242658985</v>
      </c>
      <c r="AM204">
        <f t="shared" si="59"/>
        <v>-0.007177587404491761</v>
      </c>
      <c r="AN204">
        <f t="shared" si="60"/>
        <v>-0.0031738834731353713</v>
      </c>
      <c r="AO204" s="3">
        <f t="shared" si="75"/>
        <v>0.2400000000000002</v>
      </c>
    </row>
    <row r="205" spans="2:41" ht="12.75">
      <c r="B205">
        <v>633</v>
      </c>
      <c r="C205">
        <v>2.469</v>
      </c>
      <c r="D205">
        <v>2.465</v>
      </c>
      <c r="E205">
        <v>0.8382</v>
      </c>
      <c r="F205">
        <v>0.8345</v>
      </c>
      <c r="G205">
        <v>15.13</v>
      </c>
      <c r="H205">
        <v>16.84</v>
      </c>
      <c r="I205" s="3">
        <f t="shared" si="61"/>
        <v>-0.014083326373668922</v>
      </c>
      <c r="J205" s="9">
        <f t="shared" si="62"/>
        <v>-0.03842630965119969</v>
      </c>
      <c r="K205" s="3">
        <f t="shared" si="63"/>
        <v>1.709999999999999</v>
      </c>
      <c r="L205">
        <v>0.8944</v>
      </c>
      <c r="M205">
        <v>0.53</v>
      </c>
      <c r="N205" s="3">
        <f t="shared" si="64"/>
        <v>-0.36439999999999995</v>
      </c>
      <c r="O205" s="3">
        <f t="shared" si="65"/>
        <v>-0.06510731586590585</v>
      </c>
      <c r="P205" s="3">
        <f t="shared" si="66"/>
        <v>-0.1407339521962259</v>
      </c>
      <c r="R205" s="3">
        <f t="shared" si="67"/>
        <v>2.4669999999999996</v>
      </c>
      <c r="S205" s="3">
        <f t="shared" si="68"/>
        <v>0.8363499999999999</v>
      </c>
      <c r="T205" t="s">
        <v>221</v>
      </c>
      <c r="U205">
        <v>722.6865750000001</v>
      </c>
      <c r="V205" s="3">
        <f t="shared" si="57"/>
        <v>0</v>
      </c>
      <c r="W205" s="3">
        <f t="shared" si="69"/>
        <v>0.06510731586590585</v>
      </c>
      <c r="X205" s="3">
        <f t="shared" si="70"/>
        <v>0.1407339521962259</v>
      </c>
      <c r="Y205" s="5">
        <f t="shared" si="71"/>
        <v>0.004423985173671222</v>
      </c>
      <c r="AA205" s="4" t="s">
        <v>430</v>
      </c>
      <c r="AB205" s="4">
        <v>1700</v>
      </c>
      <c r="AC205" s="4">
        <v>1690</v>
      </c>
      <c r="AD205" s="4">
        <v>-1</v>
      </c>
      <c r="AE205" s="11">
        <f t="shared" si="72"/>
        <v>-0.051244335292007615</v>
      </c>
      <c r="AF205" s="3">
        <f>20*LOG(AC205/AB205)/0.599265</f>
        <v>-0.08551197765931201</v>
      </c>
      <c r="AG205" s="7">
        <v>-0.01</v>
      </c>
      <c r="AH205">
        <f t="shared" si="73"/>
        <v>633</v>
      </c>
      <c r="AI205">
        <f t="shared" si="58"/>
        <v>0</v>
      </c>
      <c r="AK205">
        <f>IF(ISEVEN(B205),$O$2*P205,$O$1*P205)</f>
        <v>-0.23502570016769722</v>
      </c>
      <c r="AL205" s="3">
        <f t="shared" si="74"/>
        <v>-0.2250257001676972</v>
      </c>
      <c r="AM205">
        <f t="shared" si="59"/>
        <v>-0.014077785731329078</v>
      </c>
      <c r="AN205">
        <f t="shared" si="60"/>
        <v>-0.012582384661473881</v>
      </c>
      <c r="AO205" s="3">
        <f t="shared" si="75"/>
        <v>0.7099999999999991</v>
      </c>
    </row>
    <row r="206" spans="2:41" ht="12.75">
      <c r="B206">
        <v>634</v>
      </c>
      <c r="C206">
        <v>2.535</v>
      </c>
      <c r="D206">
        <v>2.551</v>
      </c>
      <c r="E206">
        <v>1.043</v>
      </c>
      <c r="F206">
        <v>1.054</v>
      </c>
      <c r="G206">
        <v>12.58</v>
      </c>
      <c r="H206">
        <v>14.47</v>
      </c>
      <c r="I206" s="3">
        <f t="shared" si="61"/>
        <v>0.05464989880870449</v>
      </c>
      <c r="J206" s="9">
        <f t="shared" si="62"/>
        <v>0.09112604899994006</v>
      </c>
      <c r="K206" s="3">
        <f t="shared" si="63"/>
        <v>1.8900000000000006</v>
      </c>
      <c r="L206">
        <v>1.218</v>
      </c>
      <c r="M206">
        <v>1.14</v>
      </c>
      <c r="N206" s="3">
        <f t="shared" si="64"/>
        <v>-0.07800000000000007</v>
      </c>
      <c r="O206" s="3">
        <f t="shared" si="65"/>
        <v>0.003625909316467557</v>
      </c>
      <c r="P206" s="3">
        <f t="shared" si="66"/>
        <v>-0.011181593545086146</v>
      </c>
      <c r="R206" s="3">
        <f t="shared" si="67"/>
        <v>2.543</v>
      </c>
      <c r="S206" s="3">
        <f t="shared" si="68"/>
        <v>1.0485</v>
      </c>
      <c r="T206" t="s">
        <v>222</v>
      </c>
      <c r="U206">
        <v>669.8326050000001</v>
      </c>
      <c r="V206" s="3">
        <f t="shared" si="57"/>
        <v>0</v>
      </c>
      <c r="W206" s="3">
        <f t="shared" si="69"/>
        <v>0.003625909316467557</v>
      </c>
      <c r="X206" s="3">
        <f t="shared" si="70"/>
        <v>0.011181593545086146</v>
      </c>
      <c r="Y206" s="5">
        <f t="shared" si="71"/>
        <v>0.010491177873152237</v>
      </c>
      <c r="AA206" s="4" t="s">
        <v>431</v>
      </c>
      <c r="AB206" s="4">
        <v>2110</v>
      </c>
      <c r="AC206" s="4">
        <v>2110</v>
      </c>
      <c r="AD206" s="4">
        <v>-2</v>
      </c>
      <c r="AE206" s="11">
        <f t="shared" si="72"/>
        <v>0</v>
      </c>
      <c r="AF206" s="3">
        <f>20*LOG(AC206/AB206)/0.88587</f>
        <v>0</v>
      </c>
      <c r="AG206" s="7">
        <v>-0.29</v>
      </c>
      <c r="AH206">
        <f t="shared" si="73"/>
        <v>634</v>
      </c>
      <c r="AI206">
        <f t="shared" si="58"/>
        <v>0</v>
      </c>
      <c r="AK206">
        <f>IF(ISEVEN(B206),$O$2*P206,$O$1*P206)</f>
        <v>-0.012635200705947345</v>
      </c>
      <c r="AL206" s="3">
        <f t="shared" si="74"/>
        <v>0.2773647992940526</v>
      </c>
      <c r="AM206">
        <f t="shared" si="59"/>
        <v>-0.011505273250239704</v>
      </c>
      <c r="AN206">
        <f t="shared" si="60"/>
        <v>-0.0009487666034154553</v>
      </c>
      <c r="AO206" s="3">
        <f t="shared" si="75"/>
        <v>-0.10999999999999943</v>
      </c>
    </row>
    <row r="207" spans="2:41" ht="12.75">
      <c r="B207">
        <v>635</v>
      </c>
      <c r="C207">
        <v>2.565</v>
      </c>
      <c r="D207">
        <v>2.575</v>
      </c>
      <c r="E207">
        <v>1.114</v>
      </c>
      <c r="F207">
        <v>1.149</v>
      </c>
      <c r="G207">
        <v>11.75</v>
      </c>
      <c r="H207">
        <v>15.28</v>
      </c>
      <c r="I207" s="3">
        <f t="shared" si="61"/>
        <v>0.03379727858749569</v>
      </c>
      <c r="J207" s="9">
        <f t="shared" si="62"/>
        <v>0.2686967570115003</v>
      </c>
      <c r="K207" s="3">
        <f t="shared" si="63"/>
        <v>3.5299999999999994</v>
      </c>
      <c r="L207">
        <v>1.016</v>
      </c>
      <c r="M207">
        <v>1.274</v>
      </c>
      <c r="N207" s="3">
        <f t="shared" si="64"/>
        <v>0.258</v>
      </c>
      <c r="O207" s="3">
        <f t="shared" si="65"/>
        <v>-0.01722671090474124</v>
      </c>
      <c r="P207" s="3">
        <f t="shared" si="66"/>
        <v>0.1663891144664741</v>
      </c>
      <c r="R207" s="3">
        <f t="shared" si="67"/>
        <v>2.5700000000000003</v>
      </c>
      <c r="S207" s="3">
        <f t="shared" si="68"/>
        <v>1.1315</v>
      </c>
      <c r="T207" t="s">
        <v>223</v>
      </c>
      <c r="U207">
        <v>606.30583</v>
      </c>
      <c r="V207" s="3">
        <f t="shared" si="57"/>
        <v>0</v>
      </c>
      <c r="W207" s="3">
        <f t="shared" si="69"/>
        <v>0.01722671090474124</v>
      </c>
      <c r="X207" s="3">
        <f t="shared" si="70"/>
        <v>0.1663891144664741</v>
      </c>
      <c r="Y207" s="5">
        <f t="shared" si="71"/>
        <v>0.03093239063190448</v>
      </c>
      <c r="AA207" s="4" t="s">
        <v>432</v>
      </c>
      <c r="AB207" s="4">
        <v>2240</v>
      </c>
      <c r="AC207" s="4">
        <v>2300</v>
      </c>
      <c r="AD207" s="4">
        <v>-3</v>
      </c>
      <c r="AE207" s="11">
        <f t="shared" si="72"/>
        <v>0.22959635366860062</v>
      </c>
      <c r="AF207" s="3">
        <f>20*LOG(AC207/AB207)/0.599265</f>
        <v>0.38312992360408266</v>
      </c>
      <c r="AG207" s="7">
        <v>0.23</v>
      </c>
      <c r="AH207">
        <f t="shared" si="73"/>
        <v>635</v>
      </c>
      <c r="AI207">
        <f t="shared" si="58"/>
        <v>0</v>
      </c>
      <c r="AK207">
        <f>IF(ISEVEN(B207),$O$2*P207,$O$1*P207)</f>
        <v>0.2778698211590117</v>
      </c>
      <c r="AL207" s="3">
        <f t="shared" si="74"/>
        <v>0.0478698211590117</v>
      </c>
      <c r="AM207">
        <f t="shared" si="59"/>
        <v>-0.005385996409335732</v>
      </c>
      <c r="AN207">
        <f t="shared" si="60"/>
        <v>-0.0008703220191471818</v>
      </c>
      <c r="AO207" s="3">
        <f t="shared" si="75"/>
        <v>0.5299999999999994</v>
      </c>
    </row>
    <row r="208" spans="2:41" ht="12.75">
      <c r="B208">
        <v>636</v>
      </c>
      <c r="C208">
        <v>2.597</v>
      </c>
      <c r="D208">
        <v>2.618</v>
      </c>
      <c r="E208">
        <v>1.262</v>
      </c>
      <c r="F208">
        <v>1.269</v>
      </c>
      <c r="G208">
        <v>10.19</v>
      </c>
      <c r="H208">
        <v>14.7</v>
      </c>
      <c r="I208" s="3">
        <f t="shared" si="61"/>
        <v>0.06995385170868602</v>
      </c>
      <c r="J208" s="9">
        <f t="shared" si="62"/>
        <v>0.048045343731784</v>
      </c>
      <c r="K208" s="3">
        <f t="shared" si="63"/>
        <v>4.51</v>
      </c>
      <c r="L208">
        <v>0.8715</v>
      </c>
      <c r="M208">
        <v>0.7855</v>
      </c>
      <c r="N208" s="3">
        <f t="shared" si="64"/>
        <v>-0.08600000000000008</v>
      </c>
      <c r="O208" s="3">
        <f t="shared" si="65"/>
        <v>0.018929862216449093</v>
      </c>
      <c r="P208" s="3">
        <f t="shared" si="66"/>
        <v>-0.05426229881324221</v>
      </c>
      <c r="R208" s="3">
        <f t="shared" si="67"/>
        <v>2.6075</v>
      </c>
      <c r="S208" s="3">
        <f t="shared" si="68"/>
        <v>1.2654999999999998</v>
      </c>
      <c r="T208" t="s">
        <v>224</v>
      </c>
      <c r="U208">
        <v>550.380025</v>
      </c>
      <c r="V208" s="3">
        <f t="shared" si="57"/>
        <v>0</v>
      </c>
      <c r="W208" s="3">
        <f t="shared" si="69"/>
        <v>0.018929862216449093</v>
      </c>
      <c r="X208" s="3">
        <f t="shared" si="70"/>
        <v>0.05426229881324221</v>
      </c>
      <c r="Y208" s="5">
        <f t="shared" si="71"/>
        <v>0.0055314105096798865</v>
      </c>
      <c r="AA208" s="4" t="s">
        <v>433</v>
      </c>
      <c r="AB208" s="4">
        <v>2570</v>
      </c>
      <c r="AC208" s="4">
        <v>2550</v>
      </c>
      <c r="AD208" s="4">
        <v>-4</v>
      </c>
      <c r="AE208" s="11">
        <f t="shared" si="72"/>
        <v>-0.06785885794678709</v>
      </c>
      <c r="AF208" s="3">
        <f>20*LOG(AC208/AB208)/0.88587</f>
        <v>-0.07660137260183444</v>
      </c>
      <c r="AG208" s="7">
        <v>0.38</v>
      </c>
      <c r="AH208">
        <f t="shared" si="73"/>
        <v>636</v>
      </c>
      <c r="AI208">
        <f t="shared" si="58"/>
        <v>0</v>
      </c>
      <c r="AK208">
        <f>IF(ISEVEN(B208),$O$2*P208,$O$1*P208)</f>
        <v>-0.06131639765896369</v>
      </c>
      <c r="AL208" s="3">
        <f t="shared" si="74"/>
        <v>-0.4413163976589637</v>
      </c>
      <c r="AM208">
        <f t="shared" si="59"/>
        <v>-0.018225039619651277</v>
      </c>
      <c r="AN208">
        <f t="shared" si="60"/>
        <v>-0.004728132387707035</v>
      </c>
      <c r="AO208" s="3">
        <f t="shared" si="75"/>
        <v>0.5099999999999998</v>
      </c>
    </row>
    <row r="209" spans="2:41" ht="12.75">
      <c r="B209">
        <v>637</v>
      </c>
      <c r="C209">
        <v>2.649</v>
      </c>
      <c r="D209">
        <v>2.662</v>
      </c>
      <c r="E209">
        <v>1.378</v>
      </c>
      <c r="F209">
        <v>1.407</v>
      </c>
      <c r="G209">
        <v>12</v>
      </c>
      <c r="H209">
        <v>12.79</v>
      </c>
      <c r="I209" s="3">
        <f t="shared" si="61"/>
        <v>0.04252185682850633</v>
      </c>
      <c r="J209" s="9">
        <f t="shared" si="62"/>
        <v>0.18089759726277432</v>
      </c>
      <c r="K209" s="3">
        <f t="shared" si="63"/>
        <v>0.7899999999999991</v>
      </c>
      <c r="L209">
        <v>-0.05673</v>
      </c>
      <c r="M209">
        <v>-0.005584</v>
      </c>
      <c r="N209" s="3">
        <f t="shared" si="64"/>
        <v>0.051146000000000004</v>
      </c>
      <c r="O209" s="3">
        <f t="shared" si="65"/>
        <v>-0.0085021326637306</v>
      </c>
      <c r="P209" s="3">
        <f t="shared" si="66"/>
        <v>0.07858995471774811</v>
      </c>
      <c r="R209" s="3">
        <f t="shared" si="67"/>
        <v>2.6555</v>
      </c>
      <c r="S209" s="3">
        <f t="shared" si="68"/>
        <v>1.3925</v>
      </c>
      <c r="T209" t="s">
        <v>225</v>
      </c>
      <c r="U209">
        <v>496.252835</v>
      </c>
      <c r="V209" s="3">
        <f t="shared" si="57"/>
        <v>0</v>
      </c>
      <c r="W209" s="3">
        <f t="shared" si="69"/>
        <v>0.0085021326637306</v>
      </c>
      <c r="X209" s="3">
        <f t="shared" si="70"/>
        <v>0.07858995471774811</v>
      </c>
      <c r="Y209" s="5">
        <f t="shared" si="71"/>
        <v>0.020825852782764907</v>
      </c>
      <c r="AA209" s="4" t="s">
        <v>434</v>
      </c>
      <c r="AB209" s="4">
        <v>2770</v>
      </c>
      <c r="AC209" s="4">
        <v>2840</v>
      </c>
      <c r="AD209" s="4">
        <v>0</v>
      </c>
      <c r="AE209" s="11">
        <f t="shared" si="72"/>
        <v>0.21677141965178173</v>
      </c>
      <c r="AF209" s="3">
        <f>20*LOG(AC209/AB209)/0.599265</f>
        <v>0.3617288172207316</v>
      </c>
      <c r="AG209" s="7">
        <v>0.84</v>
      </c>
      <c r="AH209">
        <f t="shared" si="73"/>
        <v>637</v>
      </c>
      <c r="AI209">
        <f t="shared" si="58"/>
        <v>0</v>
      </c>
      <c r="AK209">
        <f>IF(ISEVEN(B209),$O$2*P209,$O$1*P209)</f>
        <v>0.13124522437863934</v>
      </c>
      <c r="AL209" s="3">
        <f t="shared" si="74"/>
        <v>-0.7087547756213606</v>
      </c>
      <c r="AM209">
        <f t="shared" si="59"/>
        <v>-0.005079825834542901</v>
      </c>
      <c r="AN209">
        <f t="shared" si="60"/>
        <v>-0.009239516702203198</v>
      </c>
      <c r="AO209" s="3">
        <f t="shared" si="75"/>
        <v>0.7899999999999991</v>
      </c>
    </row>
    <row r="210" spans="2:41" ht="12.75">
      <c r="B210">
        <v>638</v>
      </c>
      <c r="C210">
        <v>2.67</v>
      </c>
      <c r="D210">
        <v>2.685</v>
      </c>
      <c r="E210">
        <v>1.499</v>
      </c>
      <c r="F210">
        <v>1.547</v>
      </c>
      <c r="G210">
        <v>11.37</v>
      </c>
      <c r="H210">
        <v>15.11</v>
      </c>
      <c r="I210" s="3">
        <f t="shared" si="61"/>
        <v>0.048660573419984865</v>
      </c>
      <c r="J210" s="9">
        <f t="shared" si="62"/>
        <v>0.27377361702176045</v>
      </c>
      <c r="K210" s="3">
        <f t="shared" si="63"/>
        <v>3.74</v>
      </c>
      <c r="L210">
        <v>-0.2283</v>
      </c>
      <c r="M210">
        <v>-0.01851</v>
      </c>
      <c r="N210" s="3">
        <f t="shared" si="64"/>
        <v>0.20979</v>
      </c>
      <c r="O210" s="3">
        <f t="shared" si="65"/>
        <v>-0.0023634160722520656</v>
      </c>
      <c r="P210" s="3">
        <f t="shared" si="66"/>
        <v>0.17146597447673423</v>
      </c>
      <c r="R210" s="3">
        <f t="shared" si="67"/>
        <v>2.6775</v>
      </c>
      <c r="S210" s="3">
        <f t="shared" si="68"/>
        <v>1.5230000000000001</v>
      </c>
      <c r="T210" t="s">
        <v>226</v>
      </c>
      <c r="U210">
        <v>441.159225</v>
      </c>
      <c r="V210" s="3">
        <f t="shared" si="57"/>
        <v>0</v>
      </c>
      <c r="W210" s="3">
        <f t="shared" si="69"/>
        <v>0.0023634160722520656</v>
      </c>
      <c r="X210" s="3">
        <f t="shared" si="70"/>
        <v>0.17146597447673423</v>
      </c>
      <c r="Y210" s="5">
        <f t="shared" si="71"/>
        <v>0.031516743269861994</v>
      </c>
      <c r="AA210" s="4" t="s">
        <v>435</v>
      </c>
      <c r="AB210" s="4">
        <v>3020</v>
      </c>
      <c r="AC210" s="4">
        <v>3110</v>
      </c>
      <c r="AD210" s="4">
        <v>-3</v>
      </c>
      <c r="AE210" s="11">
        <f t="shared" si="72"/>
        <v>0.2550689213937378</v>
      </c>
      <c r="AF210" s="3">
        <f>20*LOG(AC210/AB210)/0.88587</f>
        <v>0.28793042025775545</v>
      </c>
      <c r="AG210" s="7">
        <v>0.3</v>
      </c>
      <c r="AH210">
        <f t="shared" si="73"/>
        <v>638</v>
      </c>
      <c r="AI210">
        <f t="shared" si="58"/>
        <v>0</v>
      </c>
      <c r="AK210">
        <f>IF(ISEVEN(B210),$O$2*P210,$O$1*P210)</f>
        <v>0.19375655115870966</v>
      </c>
      <c r="AL210" s="3">
        <f t="shared" si="74"/>
        <v>-0.10624344884129033</v>
      </c>
      <c r="AM210">
        <f t="shared" si="59"/>
        <v>-0.007338225483655703</v>
      </c>
      <c r="AN210">
        <f t="shared" si="60"/>
        <v>-0.005171299288946353</v>
      </c>
      <c r="AO210" s="3">
        <f t="shared" si="75"/>
        <v>0.7400000000000002</v>
      </c>
    </row>
    <row r="211" spans="2:41" ht="12.75">
      <c r="B211">
        <v>639</v>
      </c>
      <c r="C211">
        <v>2.735</v>
      </c>
      <c r="D211">
        <v>2.737</v>
      </c>
      <c r="E211">
        <v>1.643</v>
      </c>
      <c r="F211">
        <v>1.645</v>
      </c>
      <c r="G211">
        <v>10.65</v>
      </c>
      <c r="H211">
        <v>12.14</v>
      </c>
      <c r="I211" s="3">
        <f t="shared" si="61"/>
        <v>0.006349334813481411</v>
      </c>
      <c r="J211" s="9">
        <f t="shared" si="62"/>
        <v>0.010566777018628175</v>
      </c>
      <c r="K211" s="3">
        <f t="shared" si="63"/>
        <v>1.4900000000000002</v>
      </c>
      <c r="L211">
        <v>-0.6979</v>
      </c>
      <c r="M211">
        <v>-0.9861</v>
      </c>
      <c r="N211" s="3">
        <f t="shared" si="64"/>
        <v>-0.2882</v>
      </c>
      <c r="O211" s="3">
        <f t="shared" si="65"/>
        <v>-0.04467465467875552</v>
      </c>
      <c r="P211" s="3">
        <f t="shared" si="66"/>
        <v>-0.09174086552639804</v>
      </c>
      <c r="R211" s="3">
        <f t="shared" si="67"/>
        <v>2.7359999999999998</v>
      </c>
      <c r="S211" s="3">
        <f t="shared" si="68"/>
        <v>1.6440000000000001</v>
      </c>
      <c r="T211" t="s">
        <v>227</v>
      </c>
      <c r="U211">
        <v>401.21386500000006</v>
      </c>
      <c r="V211" s="3">
        <f t="shared" si="57"/>
        <v>0</v>
      </c>
      <c r="W211" s="3">
        <f t="shared" si="69"/>
        <v>0.04467465467875552</v>
      </c>
      <c r="X211" s="3">
        <f t="shared" si="70"/>
        <v>0.09174086552639804</v>
      </c>
      <c r="Y211" s="5">
        <f t="shared" si="71"/>
        <v>0.001216545012165451</v>
      </c>
      <c r="AA211" s="4" t="s">
        <v>436</v>
      </c>
      <c r="AB211" s="4">
        <v>3300</v>
      </c>
      <c r="AC211" s="4">
        <v>3300</v>
      </c>
      <c r="AD211" s="4">
        <v>-1</v>
      </c>
      <c r="AE211" s="11">
        <f t="shared" si="72"/>
        <v>0</v>
      </c>
      <c r="AF211" s="3">
        <f>20*LOG(AC211/AB211)/0.599265</f>
        <v>0</v>
      </c>
      <c r="AG211" s="7">
        <v>0.48</v>
      </c>
      <c r="AH211">
        <f t="shared" si="73"/>
        <v>639</v>
      </c>
      <c r="AI211">
        <f t="shared" si="58"/>
        <v>0</v>
      </c>
      <c r="AK211">
        <f>IF(ISEVEN(B211),$O$2*P211,$O$1*P211)</f>
        <v>-0.15320724542908473</v>
      </c>
      <c r="AL211" s="3">
        <f t="shared" si="74"/>
        <v>-0.6332072454290847</v>
      </c>
      <c r="AM211">
        <f t="shared" si="59"/>
        <v>-0.004260499087035981</v>
      </c>
      <c r="AN211">
        <f t="shared" si="60"/>
        <v>-0.0030395136778116204</v>
      </c>
      <c r="AO211" s="3">
        <f t="shared" si="75"/>
        <v>0.4900000000000002</v>
      </c>
    </row>
    <row r="212" spans="2:41" ht="12.75">
      <c r="B212">
        <v>640</v>
      </c>
      <c r="C212">
        <v>2.759</v>
      </c>
      <c r="D212">
        <v>2.775</v>
      </c>
      <c r="E212">
        <v>1.745</v>
      </c>
      <c r="F212">
        <v>1.767</v>
      </c>
      <c r="G212">
        <v>3.842</v>
      </c>
      <c r="H212">
        <v>6.01</v>
      </c>
      <c r="I212" s="3">
        <f t="shared" si="61"/>
        <v>0.05022573959019158</v>
      </c>
      <c r="J212" s="9">
        <f t="shared" si="62"/>
        <v>0.10882236423130695</v>
      </c>
      <c r="K212" s="3">
        <f t="shared" si="63"/>
        <v>2.1679999999999997</v>
      </c>
      <c r="L212">
        <v>-0.7185</v>
      </c>
      <c r="M212">
        <v>-0.6262</v>
      </c>
      <c r="N212" s="3">
        <f t="shared" si="64"/>
        <v>0.09230000000000005</v>
      </c>
      <c r="O212" s="3">
        <f t="shared" si="65"/>
        <v>-0.000798249902045349</v>
      </c>
      <c r="P212" s="3">
        <f t="shared" si="66"/>
        <v>0.006514721686280742</v>
      </c>
      <c r="R212" s="3">
        <f t="shared" si="67"/>
        <v>2.767</v>
      </c>
      <c r="S212" s="3">
        <f t="shared" si="68"/>
        <v>1.756</v>
      </c>
      <c r="T212" t="s">
        <v>228</v>
      </c>
      <c r="U212">
        <v>364.48990499999996</v>
      </c>
      <c r="V212" s="3">
        <f t="shared" si="57"/>
        <v>0</v>
      </c>
      <c r="W212" s="3">
        <f t="shared" si="69"/>
        <v>0.000798249902045349</v>
      </c>
      <c r="X212" s="3">
        <f t="shared" si="70"/>
        <v>0.006514721686280742</v>
      </c>
      <c r="Y212" s="5">
        <f t="shared" si="71"/>
        <v>0.012528473804100113</v>
      </c>
      <c r="AA212" s="4" t="s">
        <v>437</v>
      </c>
      <c r="AB212" s="4">
        <v>3500</v>
      </c>
      <c r="AC212" s="4">
        <v>3550</v>
      </c>
      <c r="AD212" s="4">
        <v>-2</v>
      </c>
      <c r="AE212" s="11">
        <f t="shared" si="72"/>
        <v>0.12320617409636866</v>
      </c>
      <c r="AF212" s="3">
        <f>20*LOG(AC212/AB212)/0.88587</f>
        <v>0.13907929391035778</v>
      </c>
      <c r="AG212" s="7">
        <v>-0.2</v>
      </c>
      <c r="AH212">
        <f t="shared" si="73"/>
        <v>640</v>
      </c>
      <c r="AI212">
        <f t="shared" si="58"/>
        <v>0</v>
      </c>
      <c r="AK212">
        <f>IF(ISEVEN(B212),$O$2*P212,$O$1*P212)</f>
        <v>0.007361635505497237</v>
      </c>
      <c r="AL212" s="3">
        <f t="shared" si="74"/>
        <v>0.20736163550549724</v>
      </c>
      <c r="AM212">
        <f t="shared" si="59"/>
        <v>-0.0028653295128939216</v>
      </c>
      <c r="AN212">
        <f t="shared" si="60"/>
        <v>-0.004527447651386661</v>
      </c>
      <c r="AO212" s="3">
        <f t="shared" si="75"/>
        <v>0.1679999999999997</v>
      </c>
    </row>
    <row r="213" spans="2:41" ht="12.75">
      <c r="B213">
        <v>641</v>
      </c>
      <c r="C213">
        <v>2.787</v>
      </c>
      <c r="D213">
        <v>2.804</v>
      </c>
      <c r="E213">
        <v>1.887</v>
      </c>
      <c r="F213">
        <v>1.899</v>
      </c>
      <c r="G213">
        <v>4.348</v>
      </c>
      <c r="H213">
        <v>4.803</v>
      </c>
      <c r="I213" s="3">
        <f t="shared" si="61"/>
        <v>0.05282081162633595</v>
      </c>
      <c r="J213" s="9">
        <f t="shared" si="62"/>
        <v>0.055061291441723656</v>
      </c>
      <c r="K213" s="3">
        <f t="shared" si="63"/>
        <v>0.45500000000000007</v>
      </c>
      <c r="L213">
        <v>-0.5552</v>
      </c>
      <c r="M213">
        <v>-0.7511</v>
      </c>
      <c r="N213" s="3">
        <f t="shared" si="64"/>
        <v>-0.19589999999999996</v>
      </c>
      <c r="O213" s="3">
        <f t="shared" si="65"/>
        <v>0.00179682213409902</v>
      </c>
      <c r="P213" s="3">
        <f t="shared" si="66"/>
        <v>-0.04724635110330255</v>
      </c>
      <c r="R213" s="3">
        <f t="shared" si="67"/>
        <v>2.7954999999999997</v>
      </c>
      <c r="S213" s="3">
        <f t="shared" si="68"/>
        <v>1.893</v>
      </c>
      <c r="T213" t="s">
        <v>229</v>
      </c>
      <c r="U213">
        <v>321.74116000000004</v>
      </c>
      <c r="V213" s="3">
        <f t="shared" si="57"/>
        <v>0</v>
      </c>
      <c r="W213" s="3">
        <f t="shared" si="69"/>
        <v>0.00179682213409902</v>
      </c>
      <c r="X213" s="3">
        <f t="shared" si="70"/>
        <v>0.04724635110330255</v>
      </c>
      <c r="Y213" s="5">
        <f t="shared" si="71"/>
        <v>0.006339144215530909</v>
      </c>
      <c r="AA213" s="4" t="s">
        <v>438</v>
      </c>
      <c r="AB213" s="4">
        <v>3840</v>
      </c>
      <c r="AC213" s="4">
        <v>3860</v>
      </c>
      <c r="AD213" s="4">
        <v>0</v>
      </c>
      <c r="AE213" s="11">
        <f t="shared" si="72"/>
        <v>0.0451216060844824</v>
      </c>
      <c r="AF213" s="3">
        <f>20*LOG(AC213/AB213)/0.599265</f>
        <v>0.07529491307598875</v>
      </c>
      <c r="AG213" s="7">
        <v>-0.13</v>
      </c>
      <c r="AH213">
        <f t="shared" si="73"/>
        <v>641</v>
      </c>
      <c r="AI213">
        <f t="shared" si="58"/>
        <v>0</v>
      </c>
      <c r="AK213">
        <f>IF(ISEVEN(B213),$O$2*P213,$O$1*P213)</f>
        <v>-0.07890140634251526</v>
      </c>
      <c r="AL213" s="3">
        <f t="shared" si="74"/>
        <v>0.051098593657484745</v>
      </c>
      <c r="AM213">
        <f t="shared" si="59"/>
        <v>-0.01748807631160568</v>
      </c>
      <c r="AN213">
        <f t="shared" si="60"/>
        <v>-0.01632438125329116</v>
      </c>
      <c r="AO213" s="3">
        <f t="shared" si="75"/>
        <v>0.45500000000000007</v>
      </c>
    </row>
    <row r="215" ht="12.75">
      <c r="V215" s="4"/>
    </row>
    <row r="216" ht="12.75">
      <c r="V216" s="4"/>
    </row>
    <row r="217" ht="12.75">
      <c r="V217" s="4"/>
    </row>
    <row r="218" ht="12.75">
      <c r="V218" s="4"/>
    </row>
    <row r="219" ht="12.75">
      <c r="V219" s="4"/>
    </row>
    <row r="220" ht="12.75">
      <c r="V220" s="4"/>
    </row>
    <row r="221" ht="12.75">
      <c r="V221" s="4"/>
    </row>
    <row r="222" ht="12.75">
      <c r="V222" s="4"/>
    </row>
    <row r="223" ht="12.75">
      <c r="V223" s="4"/>
    </row>
    <row r="224" ht="12.75">
      <c r="V224" s="4"/>
    </row>
    <row r="225" ht="12.75">
      <c r="V225" s="4"/>
    </row>
    <row r="226" ht="12.75">
      <c r="V226" s="4"/>
    </row>
    <row r="227" ht="12.75">
      <c r="V227" s="4"/>
    </row>
    <row r="228" ht="12.75">
      <c r="V228" s="4"/>
    </row>
    <row r="229" ht="12.75">
      <c r="V229" s="4"/>
    </row>
    <row r="230" ht="12.75">
      <c r="V230" s="4"/>
    </row>
    <row r="231" ht="12.75">
      <c r="V231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Beams Division</cp:lastModifiedBy>
  <dcterms:created xsi:type="dcterms:W3CDTF">2006-03-25T03:44:26Z</dcterms:created>
  <dcterms:modified xsi:type="dcterms:W3CDTF">2006-04-24T22:14:41Z</dcterms:modified>
  <cp:category/>
  <cp:version/>
  <cp:contentType/>
  <cp:contentStatus/>
</cp:coreProperties>
</file>