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60" windowWidth="18885" windowHeight="10935" tabRatio="634" activeTab="9"/>
  </bookViews>
  <sheets>
    <sheet name="Bd-by-Bd Gains" sheetId="1" r:id="rId1"/>
    <sheet name="data&amp;calcs" sheetId="2" r:id="rId2"/>
    <sheet name="10 Hist" sheetId="3" r:id="rId3"/>
    <sheet name="20 Hist" sheetId="4" r:id="rId4"/>
    <sheet name="30 Hist" sheetId="5" r:id="rId5"/>
    <sheet name="40 Hist" sheetId="6" r:id="rId6"/>
    <sheet name="50 Hist" sheetId="7" r:id="rId7"/>
    <sheet name="60N Hist" sheetId="8" r:id="rId8"/>
    <sheet name="60S Hist" sheetId="9" r:id="rId9"/>
    <sheet name="CablesHist" sheetId="10" r:id="rId10"/>
  </sheets>
  <definedNames>
    <definedName name="all_data">'data&amp;calcs'!$B:$N</definedName>
    <definedName name="cablegains">'data&amp;calcs'!$B:$G</definedName>
    <definedName name="houses">'data&amp;calcs'!$H:$M</definedName>
  </definedNames>
  <calcPr fullCalcOnLoad="1"/>
</workbook>
</file>

<file path=xl/sharedStrings.xml><?xml version="1.0" encoding="utf-8"?>
<sst xmlns="http://schemas.openxmlformats.org/spreadsheetml/2006/main" count="1128" uniqueCount="462">
  <si>
    <t xml:space="preserve">  BPM </t>
  </si>
  <si>
    <t xml:space="preserve">  A53v  </t>
  </si>
  <si>
    <t xml:space="preserve">  B53v  </t>
  </si>
  <si>
    <t>HP100</t>
  </si>
  <si>
    <t>HP101</t>
  </si>
  <si>
    <t>HP102</t>
  </si>
  <si>
    <t>HP104</t>
  </si>
  <si>
    <t>HP106</t>
  </si>
  <si>
    <t>HP108</t>
  </si>
  <si>
    <t>HP110</t>
  </si>
  <si>
    <t>HP112</t>
  </si>
  <si>
    <t>HP114</t>
  </si>
  <si>
    <t>HP116</t>
  </si>
  <si>
    <t>HP118</t>
  </si>
  <si>
    <t>HP120</t>
  </si>
  <si>
    <t>HP122</t>
  </si>
  <si>
    <t>HP124</t>
  </si>
  <si>
    <t>HP126</t>
  </si>
  <si>
    <t>HP128</t>
  </si>
  <si>
    <t>HP130</t>
  </si>
  <si>
    <t>HP202</t>
  </si>
  <si>
    <t>HP204</t>
  </si>
  <si>
    <t>HP206</t>
  </si>
  <si>
    <t>HP208</t>
  </si>
  <si>
    <t>HP210</t>
  </si>
  <si>
    <t>HP212</t>
  </si>
  <si>
    <t>HP214</t>
  </si>
  <si>
    <t>HP216</t>
  </si>
  <si>
    <t>HP218</t>
  </si>
  <si>
    <t>HP220</t>
  </si>
  <si>
    <t>HP222</t>
  </si>
  <si>
    <t>HP224</t>
  </si>
  <si>
    <t>HP226</t>
  </si>
  <si>
    <t>HP228</t>
  </si>
  <si>
    <t>HP230</t>
  </si>
  <si>
    <t>HP232</t>
  </si>
  <si>
    <t>HP302</t>
  </si>
  <si>
    <t>HP304</t>
  </si>
  <si>
    <t>HP306</t>
  </si>
  <si>
    <t>HP308</t>
  </si>
  <si>
    <t>HP310</t>
  </si>
  <si>
    <t>HP312</t>
  </si>
  <si>
    <t>HP314</t>
  </si>
  <si>
    <t>HP316</t>
  </si>
  <si>
    <t>HP318</t>
  </si>
  <si>
    <t>HP320</t>
  </si>
  <si>
    <t>HP321</t>
  </si>
  <si>
    <t>HP322</t>
  </si>
  <si>
    <t>HP324</t>
  </si>
  <si>
    <t>HP326</t>
  </si>
  <si>
    <t>HP328</t>
  </si>
  <si>
    <t>HP330</t>
  </si>
  <si>
    <t>HP332</t>
  </si>
  <si>
    <t>HP334</t>
  </si>
  <si>
    <t>HP336</t>
  </si>
  <si>
    <t>HP338</t>
  </si>
  <si>
    <t>HP340</t>
  </si>
  <si>
    <t>HP400</t>
  </si>
  <si>
    <t>HP402</t>
  </si>
  <si>
    <t>HP404</t>
  </si>
  <si>
    <t>HP406</t>
  </si>
  <si>
    <t>HP408</t>
  </si>
  <si>
    <t>HP410</t>
  </si>
  <si>
    <t>HP412</t>
  </si>
  <si>
    <t>HP414</t>
  </si>
  <si>
    <t>HP416</t>
  </si>
  <si>
    <t>HP418</t>
  </si>
  <si>
    <t>HP420</t>
  </si>
  <si>
    <t>HP422</t>
  </si>
  <si>
    <t>HP424</t>
  </si>
  <si>
    <t>HP426</t>
  </si>
  <si>
    <t>HP428</t>
  </si>
  <si>
    <t>HP430</t>
  </si>
  <si>
    <t>HP502</t>
  </si>
  <si>
    <t>HP504</t>
  </si>
  <si>
    <t>HP506</t>
  </si>
  <si>
    <t>HP508</t>
  </si>
  <si>
    <t>HP510</t>
  </si>
  <si>
    <t>HP512</t>
  </si>
  <si>
    <t>HP514</t>
  </si>
  <si>
    <t>HP516</t>
  </si>
  <si>
    <t>HP518</t>
  </si>
  <si>
    <t>HP520</t>
  </si>
  <si>
    <t>HP522</t>
  </si>
  <si>
    <t>HP524</t>
  </si>
  <si>
    <t>HP526</t>
  </si>
  <si>
    <t>HP528</t>
  </si>
  <si>
    <t>HP530</t>
  </si>
  <si>
    <t>HP532</t>
  </si>
  <si>
    <t>HP602</t>
  </si>
  <si>
    <t>HP604</t>
  </si>
  <si>
    <t>HP606</t>
  </si>
  <si>
    <t>HP608</t>
  </si>
  <si>
    <t>HP610</t>
  </si>
  <si>
    <t>HP612</t>
  </si>
  <si>
    <t>HP614</t>
  </si>
  <si>
    <t>HP616</t>
  </si>
  <si>
    <t>HP618</t>
  </si>
  <si>
    <t>HP620</t>
  </si>
  <si>
    <t>HP622</t>
  </si>
  <si>
    <t>HP624</t>
  </si>
  <si>
    <t>HP626</t>
  </si>
  <si>
    <t>HP628</t>
  </si>
  <si>
    <t>HP630</t>
  </si>
  <si>
    <t>HP632</t>
  </si>
  <si>
    <t>HP634</t>
  </si>
  <si>
    <t>HP636</t>
  </si>
  <si>
    <t>HP638</t>
  </si>
  <si>
    <t>HP640</t>
  </si>
  <si>
    <t>VP101</t>
  </si>
  <si>
    <t>VP103</t>
  </si>
  <si>
    <t>VP105</t>
  </si>
  <si>
    <t>VP107</t>
  </si>
  <si>
    <t>VP109</t>
  </si>
  <si>
    <t>VP111</t>
  </si>
  <si>
    <t>VP113</t>
  </si>
  <si>
    <t>VP115</t>
  </si>
  <si>
    <t>VP117</t>
  </si>
  <si>
    <t>VP119</t>
  </si>
  <si>
    <t>VP121</t>
  </si>
  <si>
    <t>VP123</t>
  </si>
  <si>
    <t>VP125</t>
  </si>
  <si>
    <t>VP127</t>
  </si>
  <si>
    <t>VP129</t>
  </si>
  <si>
    <t>VP201</t>
  </si>
  <si>
    <t>VP203</t>
  </si>
  <si>
    <t>VP205</t>
  </si>
  <si>
    <t>VP207</t>
  </si>
  <si>
    <t>VP209</t>
  </si>
  <si>
    <t>VP211</t>
  </si>
  <si>
    <t>VP213</t>
  </si>
  <si>
    <t>VP215</t>
  </si>
  <si>
    <t>VP217</t>
  </si>
  <si>
    <t>VP219</t>
  </si>
  <si>
    <t>VP221</t>
  </si>
  <si>
    <t>VP222</t>
  </si>
  <si>
    <t>VP223</t>
  </si>
  <si>
    <t>VP225</t>
  </si>
  <si>
    <t>VP227</t>
  </si>
  <si>
    <t>VP229</t>
  </si>
  <si>
    <t>VP231</t>
  </si>
  <si>
    <t>VP301</t>
  </si>
  <si>
    <t>VP303</t>
  </si>
  <si>
    <t>VP305</t>
  </si>
  <si>
    <t>VP307</t>
  </si>
  <si>
    <t>VP309</t>
  </si>
  <si>
    <t>VP311</t>
  </si>
  <si>
    <t>VP313</t>
  </si>
  <si>
    <t>VP315</t>
  </si>
  <si>
    <t>VP317</t>
  </si>
  <si>
    <t>VP319</t>
  </si>
  <si>
    <t>VP321</t>
  </si>
  <si>
    <t>VP323</t>
  </si>
  <si>
    <t>VP325</t>
  </si>
  <si>
    <t>VP327</t>
  </si>
  <si>
    <t>VP329</t>
  </si>
  <si>
    <t>VP331</t>
  </si>
  <si>
    <t>VP333</t>
  </si>
  <si>
    <t>VP335</t>
  </si>
  <si>
    <t>VP337</t>
  </si>
  <si>
    <t>VP339</t>
  </si>
  <si>
    <t>VP341</t>
  </si>
  <si>
    <t>VP401</t>
  </si>
  <si>
    <t>VP402</t>
  </si>
  <si>
    <t>VP403</t>
  </si>
  <si>
    <t>VP405</t>
  </si>
  <si>
    <t>VP407</t>
  </si>
  <si>
    <t>VP409</t>
  </si>
  <si>
    <t>VP411</t>
  </si>
  <si>
    <t>VP413</t>
  </si>
  <si>
    <t>VP415</t>
  </si>
  <si>
    <t>VP417</t>
  </si>
  <si>
    <t>VP419</t>
  </si>
  <si>
    <t>VP421</t>
  </si>
  <si>
    <t>VP423</t>
  </si>
  <si>
    <t>VP425</t>
  </si>
  <si>
    <t>VP427</t>
  </si>
  <si>
    <t>VP429</t>
  </si>
  <si>
    <t>VP501</t>
  </si>
  <si>
    <t>VP503</t>
  </si>
  <si>
    <t>VP505</t>
  </si>
  <si>
    <t>VP507</t>
  </si>
  <si>
    <t>VP509</t>
  </si>
  <si>
    <t>VP511</t>
  </si>
  <si>
    <t>VP513</t>
  </si>
  <si>
    <t>VP515</t>
  </si>
  <si>
    <t>VP517</t>
  </si>
  <si>
    <t>VP519</t>
  </si>
  <si>
    <t>VP521</t>
  </si>
  <si>
    <t>VP522</t>
  </si>
  <si>
    <t>VP523</t>
  </si>
  <si>
    <t>VP525</t>
  </si>
  <si>
    <t>VP527</t>
  </si>
  <si>
    <t>VP529</t>
  </si>
  <si>
    <t>VP531</t>
  </si>
  <si>
    <t>VP601</t>
  </si>
  <si>
    <t>VP603</t>
  </si>
  <si>
    <t>VP605</t>
  </si>
  <si>
    <t>VP607</t>
  </si>
  <si>
    <t>VP608</t>
  </si>
  <si>
    <t>VP609</t>
  </si>
  <si>
    <t>VP611</t>
  </si>
  <si>
    <t>VP613</t>
  </si>
  <si>
    <t>VP615</t>
  </si>
  <si>
    <t>VP617</t>
  </si>
  <si>
    <t>VP619</t>
  </si>
  <si>
    <t>VP620</t>
  </si>
  <si>
    <t>VP621</t>
  </si>
  <si>
    <t>VP623</t>
  </si>
  <si>
    <t>VP625</t>
  </si>
  <si>
    <t>VP627</t>
  </si>
  <si>
    <t>VP629</t>
  </si>
  <si>
    <t>VP631</t>
  </si>
  <si>
    <t>VP633</t>
  </si>
  <si>
    <t>VP635</t>
  </si>
  <si>
    <t>VP637</t>
  </si>
  <si>
    <t>VP639</t>
  </si>
  <si>
    <t>VP641</t>
  </si>
  <si>
    <t>db average</t>
  </si>
  <si>
    <t>H or V</t>
  </si>
  <si>
    <t>Loc_num</t>
  </si>
  <si>
    <t>House</t>
  </si>
  <si>
    <t>I:HP324</t>
  </si>
  <si>
    <t>I:VP325</t>
  </si>
  <si>
    <t>I:HP326</t>
  </si>
  <si>
    <t>I:VP327</t>
  </si>
  <si>
    <t>I:HP328</t>
  </si>
  <si>
    <t>I:VP329</t>
  </si>
  <si>
    <t>I:HP330</t>
  </si>
  <si>
    <t>I:VP331</t>
  </si>
  <si>
    <t>I:HP332</t>
  </si>
  <si>
    <t>I:VP333</t>
  </si>
  <si>
    <t>I:HP334</t>
  </si>
  <si>
    <t>I:VP335</t>
  </si>
  <si>
    <t>I:HP336</t>
  </si>
  <si>
    <t>I:VP337</t>
  </si>
  <si>
    <t>I:HP338</t>
  </si>
  <si>
    <t>I:VP339</t>
  </si>
  <si>
    <t>I:HP340</t>
  </si>
  <si>
    <t>I:VP341</t>
  </si>
  <si>
    <t>I:HP400</t>
  </si>
  <si>
    <t>I:VP401</t>
  </si>
  <si>
    <t>I:HP402</t>
  </si>
  <si>
    <t>I:VP402</t>
  </si>
  <si>
    <t>I:VP403</t>
  </si>
  <si>
    <t>I:HP404</t>
  </si>
  <si>
    <t>I:VP405</t>
  </si>
  <si>
    <t>I:HP406</t>
  </si>
  <si>
    <t>I:VP407</t>
  </si>
  <si>
    <t>I:HP408</t>
  </si>
  <si>
    <t>I:VP409</t>
  </si>
  <si>
    <t>I:HP410</t>
  </si>
  <si>
    <t>I:VP411</t>
  </si>
  <si>
    <t>I:HP412</t>
  </si>
  <si>
    <t>I:VP413</t>
  </si>
  <si>
    <t>I:HP220</t>
  </si>
  <si>
    <t>I:VP221</t>
  </si>
  <si>
    <t>I:HP222</t>
  </si>
  <si>
    <t>I:VP222</t>
  </si>
  <si>
    <t>I:VP223</t>
  </si>
  <si>
    <t>I:HP224</t>
  </si>
  <si>
    <t>I:VP225</t>
  </si>
  <si>
    <t>I:HP226</t>
  </si>
  <si>
    <t>I:VP227</t>
  </si>
  <si>
    <t>I:HP228</t>
  </si>
  <si>
    <t>I:VP229</t>
  </si>
  <si>
    <t>I:HP230</t>
  </si>
  <si>
    <t>I:VP231</t>
  </si>
  <si>
    <t>I:HP232</t>
  </si>
  <si>
    <t>I:VP301</t>
  </si>
  <si>
    <t>I:HP302</t>
  </si>
  <si>
    <t>I:VP303</t>
  </si>
  <si>
    <t>I:HP304</t>
  </si>
  <si>
    <t>I:HP306</t>
  </si>
  <si>
    <t>I:VP307</t>
  </si>
  <si>
    <t>I:HP308</t>
  </si>
  <si>
    <t>I:VP309</t>
  </si>
  <si>
    <t>I:HP310</t>
  </si>
  <si>
    <t>I:VP311</t>
  </si>
  <si>
    <t>I:HP312</t>
  </si>
  <si>
    <t>I:VP313</t>
  </si>
  <si>
    <t>I:HP314</t>
  </si>
  <si>
    <t>I:VP315</t>
  </si>
  <si>
    <t>I:HP316</t>
  </si>
  <si>
    <t>I:VP317</t>
  </si>
  <si>
    <t>I:HP318</t>
  </si>
  <si>
    <t>I:VP319</t>
  </si>
  <si>
    <t>I:HP320</t>
  </si>
  <si>
    <t>I:VP321</t>
  </si>
  <si>
    <t>I:HP321</t>
  </si>
  <si>
    <t>I:HP322</t>
  </si>
  <si>
    <t>I:VP323</t>
  </si>
  <si>
    <t>I:HP114</t>
  </si>
  <si>
    <t>I:VP115</t>
  </si>
  <si>
    <t>I:HP116</t>
  </si>
  <si>
    <t>I:VP117</t>
  </si>
  <si>
    <t>I:HP118</t>
  </si>
  <si>
    <t>I:VP119</t>
  </si>
  <si>
    <t>I:HP120</t>
  </si>
  <si>
    <t>I:VP121</t>
  </si>
  <si>
    <t>I:HP122</t>
  </si>
  <si>
    <t>I:VP123</t>
  </si>
  <si>
    <t>I:HP124</t>
  </si>
  <si>
    <t>I:VP125</t>
  </si>
  <si>
    <t>I:HP126</t>
  </si>
  <si>
    <t>I:VP127</t>
  </si>
  <si>
    <t>I:HP128</t>
  </si>
  <si>
    <t>I:VP129</t>
  </si>
  <si>
    <t>I:HP130</t>
  </si>
  <si>
    <t>I:VP201</t>
  </si>
  <si>
    <t>I:HP202</t>
  </si>
  <si>
    <t>I:VP203</t>
  </si>
  <si>
    <t>I:HP204</t>
  </si>
  <si>
    <t>I:VP205</t>
  </si>
  <si>
    <t>I:HP206</t>
  </si>
  <si>
    <t>I:VP207</t>
  </si>
  <si>
    <t>I:HP208</t>
  </si>
  <si>
    <t>I:VP209</t>
  </si>
  <si>
    <t>I:HP210</t>
  </si>
  <si>
    <t>I:VP211</t>
  </si>
  <si>
    <t>I:HP212</t>
  </si>
  <si>
    <t>I:VP213</t>
  </si>
  <si>
    <t>I:HP214</t>
  </si>
  <si>
    <t>I:VP215</t>
  </si>
  <si>
    <t>I:HP216</t>
  </si>
  <si>
    <t>I:VP217</t>
  </si>
  <si>
    <t>I:HP218</t>
  </si>
  <si>
    <t>I:VP219</t>
  </si>
  <si>
    <t>I:HP520</t>
  </si>
  <si>
    <t>I:VP521</t>
  </si>
  <si>
    <t>I:HP522</t>
  </si>
  <si>
    <t>I:VP522</t>
  </si>
  <si>
    <t>I:VP523</t>
  </si>
  <si>
    <t>I:HP524</t>
  </si>
  <si>
    <t>I:VP525</t>
  </si>
  <si>
    <t>I:HP526</t>
  </si>
  <si>
    <t>I:VP527</t>
  </si>
  <si>
    <t>I:HP528</t>
  </si>
  <si>
    <t>I:VP529</t>
  </si>
  <si>
    <t>I:HP530</t>
  </si>
  <si>
    <t>I:VP531</t>
  </si>
  <si>
    <t>I:HP532</t>
  </si>
  <si>
    <t>I:VP601</t>
  </si>
  <si>
    <t>I:HP602</t>
  </si>
  <si>
    <t>I:VP603</t>
  </si>
  <si>
    <t>I:HP604</t>
  </si>
  <si>
    <t>I:VP605</t>
  </si>
  <si>
    <t>I:HP606</t>
  </si>
  <si>
    <t>I:VP607</t>
  </si>
  <si>
    <t>I:HP608</t>
  </si>
  <si>
    <t>I:VP608</t>
  </si>
  <si>
    <t>I:VP609</t>
  </si>
  <si>
    <t>I:HP610</t>
  </si>
  <si>
    <t>I:VP611</t>
  </si>
  <si>
    <t>I:HP612</t>
  </si>
  <si>
    <t>I:VP613</t>
  </si>
  <si>
    <t>I:HP614</t>
  </si>
  <si>
    <t>I:VP615</t>
  </si>
  <si>
    <t>I:HP616</t>
  </si>
  <si>
    <t>I:VP617</t>
  </si>
  <si>
    <t>I:HP618</t>
  </si>
  <si>
    <t>I:VP619</t>
  </si>
  <si>
    <t>I:HP620</t>
  </si>
  <si>
    <t>I:VP621</t>
  </si>
  <si>
    <t>I:HP622</t>
  </si>
  <si>
    <t>I:VP623</t>
  </si>
  <si>
    <t>I:HP624</t>
  </si>
  <si>
    <t>I:VP625</t>
  </si>
  <si>
    <t>I:HP626</t>
  </si>
  <si>
    <t>I:VP627</t>
  </si>
  <si>
    <t>I:HP628</t>
  </si>
  <si>
    <t>I:VP629</t>
  </si>
  <si>
    <t>I:HP630</t>
  </si>
  <si>
    <t>I:VP631</t>
  </si>
  <si>
    <t>I:HP632</t>
  </si>
  <si>
    <t>I:VP633</t>
  </si>
  <si>
    <t>I:HP634</t>
  </si>
  <si>
    <t>I:VP635</t>
  </si>
  <si>
    <t>I:HP636</t>
  </si>
  <si>
    <t>I:VP637</t>
  </si>
  <si>
    <t>I:HP638</t>
  </si>
  <si>
    <t>I:VP639</t>
  </si>
  <si>
    <t>I:HP640</t>
  </si>
  <si>
    <t>I:VP641</t>
  </si>
  <si>
    <t>I:HP100</t>
  </si>
  <si>
    <t>I:VP101</t>
  </si>
  <si>
    <t>I:HP101</t>
  </si>
  <si>
    <t>I:HP102</t>
  </si>
  <si>
    <t>I:VP103</t>
  </si>
  <si>
    <t>I:HP104</t>
  </si>
  <si>
    <t>I:VP105</t>
  </si>
  <si>
    <t>I:HP106</t>
  </si>
  <si>
    <t>I:VP107</t>
  </si>
  <si>
    <t>I:HP108</t>
  </si>
  <si>
    <t>I:VP109</t>
  </si>
  <si>
    <t>I:HP110</t>
  </si>
  <si>
    <t>I:VP111</t>
  </si>
  <si>
    <t>I:HP112</t>
  </si>
  <si>
    <t>I:VP113</t>
  </si>
  <si>
    <t>I:HP414</t>
  </si>
  <si>
    <t>I:VP415</t>
  </si>
  <si>
    <t>I:HP416</t>
  </si>
  <si>
    <t>I:VP417</t>
  </si>
  <si>
    <t>I:HP418</t>
  </si>
  <si>
    <t>I:VP419</t>
  </si>
  <si>
    <t>I:HP420</t>
  </si>
  <si>
    <t>I:VP421</t>
  </si>
  <si>
    <t>I:HP422</t>
  </si>
  <si>
    <t>I:VP423</t>
  </si>
  <si>
    <t>I:HP424</t>
  </si>
  <si>
    <t>I:VP425</t>
  </si>
  <si>
    <t>I:HP426</t>
  </si>
  <si>
    <t>I:VP427</t>
  </si>
  <si>
    <t>I:HP428</t>
  </si>
  <si>
    <t>I:VP429</t>
  </si>
  <si>
    <t>I:HP430</t>
  </si>
  <si>
    <t>I:VP501</t>
  </si>
  <si>
    <t>I:HP502</t>
  </si>
  <si>
    <t>I:VP503</t>
  </si>
  <si>
    <t>I:HP504</t>
  </si>
  <si>
    <t>I:VP505</t>
  </si>
  <si>
    <t>I:HP506</t>
  </si>
  <si>
    <t>I:VP507</t>
  </si>
  <si>
    <t>I:HP508</t>
  </si>
  <si>
    <t>I:VP509</t>
  </si>
  <si>
    <t>I:HP510</t>
  </si>
  <si>
    <t>I:VP511</t>
  </si>
  <si>
    <t>I:HP512</t>
  </si>
  <si>
    <t>I:VP513</t>
  </si>
  <si>
    <t>I:HP514</t>
  </si>
  <si>
    <t>I:VP515</t>
  </si>
  <si>
    <t>I:HP516</t>
  </si>
  <si>
    <t>I:VP517</t>
  </si>
  <si>
    <t>I:HP518</t>
  </si>
  <si>
    <t>I:VP519</t>
  </si>
  <si>
    <t>BPMsf</t>
  </si>
  <si>
    <t>Channelsf</t>
  </si>
  <si>
    <t>40</t>
  </si>
  <si>
    <t>30</t>
  </si>
  <si>
    <t>20</t>
  </si>
  <si>
    <t>60S</t>
  </si>
  <si>
    <t>60N</t>
  </si>
  <si>
    <t>10</t>
  </si>
  <si>
    <t>50</t>
  </si>
  <si>
    <t>I:BPMsf</t>
  </si>
  <si>
    <t>H or Vsf</t>
  </si>
  <si>
    <t>Loc_numsf</t>
  </si>
  <si>
    <t>I:VP620</t>
  </si>
  <si>
    <t>I:VP305</t>
  </si>
  <si>
    <t>corrected signal</t>
  </si>
  <si>
    <t>checksum</t>
  </si>
  <si>
    <t>BPMNum</t>
  </si>
  <si>
    <t>BeamSignal</t>
  </si>
  <si>
    <t>Signal_db</t>
  </si>
  <si>
    <t>Beam-test__db</t>
  </si>
  <si>
    <t>Board Gain</t>
  </si>
  <si>
    <t>corrected beam signal</t>
  </si>
  <si>
    <t>Bin</t>
  </si>
  <si>
    <t>More</t>
  </si>
  <si>
    <t>Frequency</t>
  </si>
  <si>
    <t>BeamBoard Gain</t>
  </si>
  <si>
    <t>Cumulative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</si>
</sst>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Relative Test Signal (A and B Average)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'data&amp;calcs'!$D$2:$D$437</c:f>
              <c:numCache/>
            </c:numRef>
          </c:cat>
          <c:val>
            <c:numRef>
              <c:f>'data&amp;calcs'!$G$2:$G$222</c:f>
              <c:numCache/>
            </c:numRef>
          </c:val>
        </c:ser>
        <c:axId val="38149785"/>
        <c:axId val="7803746"/>
      </c:bar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3746"/>
        <c:crossesAt val="-30"/>
        <c:auto val="1"/>
        <c:lblOffset val="100"/>
        <c:noMultiLvlLbl val="0"/>
      </c:catAx>
      <c:valAx>
        <c:axId val="7803746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49785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House 60S     Beam Signal -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'data&amp;calcs'!$D$202:$D$223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'data&amp;calcs'!$U$202:$U$223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297411"/>
        <c:axId val="2676700"/>
      </c:bar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700"/>
        <c:crossesAt val="-30"/>
        <c:auto val="1"/>
        <c:lblOffset val="100"/>
        <c:noMultiLvlLbl val="0"/>
      </c:catAx>
      <c:valAx>
        <c:axId val="2676700"/>
        <c:scaling>
          <c:orientation val="minMax"/>
          <c:max val="0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411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Relative Board-by-Board Gain Setting Based on Cable Test Signals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'data&amp;calcs'!$D$2:$D$222</c:f>
              <c:numCache/>
            </c:numRef>
          </c:cat>
          <c:val>
            <c:numRef>
              <c:f>'data&amp;calcs'!$O$2:$O$222</c:f>
              <c:numCache/>
            </c:numRef>
          </c:val>
        </c:ser>
        <c:axId val="24090301"/>
        <c:axId val="15486118"/>
      </c:bar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86118"/>
        <c:crossesAt val="-30"/>
        <c:auto val="1"/>
        <c:lblOffset val="100"/>
        <c:noMultiLvlLbl val="0"/>
      </c:catAx>
      <c:valAx>
        <c:axId val="15486118"/>
        <c:scaling>
          <c:orientation val="minMax"/>
          <c:max val="18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90301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Board-by-Board Corrected Beam Signal (with Cable Test Correction Gains)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'data&amp;calcs'!$D$2:$D$222</c:f>
              <c:numCache>
                <c:ptCount val="221"/>
                <c:pt idx="0">
                  <c:v>624</c:v>
                </c:pt>
                <c:pt idx="1">
                  <c:v>625</c:v>
                </c:pt>
                <c:pt idx="2">
                  <c:v>626</c:v>
                </c:pt>
                <c:pt idx="3">
                  <c:v>627</c:v>
                </c:pt>
                <c:pt idx="4">
                  <c:v>628</c:v>
                </c:pt>
                <c:pt idx="5">
                  <c:v>629</c:v>
                </c:pt>
                <c:pt idx="6">
                  <c:v>630</c:v>
                </c:pt>
                <c:pt idx="7">
                  <c:v>631</c:v>
                </c:pt>
                <c:pt idx="8">
                  <c:v>632</c:v>
                </c:pt>
                <c:pt idx="9">
                  <c:v>633</c:v>
                </c:pt>
                <c:pt idx="10">
                  <c:v>634</c:v>
                </c:pt>
                <c:pt idx="11">
                  <c:v>635</c:v>
                </c:pt>
                <c:pt idx="12">
                  <c:v>636</c:v>
                </c:pt>
                <c:pt idx="13">
                  <c:v>637</c:v>
                </c:pt>
                <c:pt idx="14">
                  <c:v>638</c:v>
                </c:pt>
                <c:pt idx="15">
                  <c:v>639</c:v>
                </c:pt>
                <c:pt idx="16">
                  <c:v>640</c:v>
                </c:pt>
                <c:pt idx="17">
                  <c:v>641</c:v>
                </c:pt>
                <c:pt idx="18">
                  <c:v>100</c:v>
                </c:pt>
                <c:pt idx="19">
                  <c:v>101</c:v>
                </c:pt>
                <c:pt idx="20">
                  <c:v>101</c:v>
                </c:pt>
                <c:pt idx="21">
                  <c:v>102</c:v>
                </c:pt>
                <c:pt idx="22">
                  <c:v>103</c:v>
                </c:pt>
                <c:pt idx="23">
                  <c:v>104</c:v>
                </c:pt>
                <c:pt idx="24">
                  <c:v>105</c:v>
                </c:pt>
                <c:pt idx="25">
                  <c:v>106</c:v>
                </c:pt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110</c:v>
                </c:pt>
                <c:pt idx="30">
                  <c:v>111</c:v>
                </c:pt>
                <c:pt idx="31">
                  <c:v>112</c:v>
                </c:pt>
                <c:pt idx="32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  <c:pt idx="41">
                  <c:v>121</c:v>
                </c:pt>
                <c:pt idx="42">
                  <c:v>122</c:v>
                </c:pt>
                <c:pt idx="43">
                  <c:v>123</c:v>
                </c:pt>
                <c:pt idx="44">
                  <c:v>124</c:v>
                </c:pt>
                <c:pt idx="45">
                  <c:v>125</c:v>
                </c:pt>
                <c:pt idx="46">
                  <c:v>126</c:v>
                </c:pt>
                <c:pt idx="47">
                  <c:v>127</c:v>
                </c:pt>
                <c:pt idx="48">
                  <c:v>128</c:v>
                </c:pt>
                <c:pt idx="49">
                  <c:v>129</c:v>
                </c:pt>
                <c:pt idx="50">
                  <c:v>130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1">
                  <c:v>220</c:v>
                </c:pt>
                <c:pt idx="72">
                  <c:v>221</c:v>
                </c:pt>
                <c:pt idx="73">
                  <c:v>222</c:v>
                </c:pt>
                <c:pt idx="74">
                  <c:v>222</c:v>
                </c:pt>
                <c:pt idx="75">
                  <c:v>223</c:v>
                </c:pt>
                <c:pt idx="76">
                  <c:v>224</c:v>
                </c:pt>
                <c:pt idx="77">
                  <c:v>225</c:v>
                </c:pt>
                <c:pt idx="78">
                  <c:v>226</c:v>
                </c:pt>
                <c:pt idx="79">
                  <c:v>227</c:v>
                </c:pt>
                <c:pt idx="80">
                  <c:v>228</c:v>
                </c:pt>
                <c:pt idx="81">
                  <c:v>229</c:v>
                </c:pt>
                <c:pt idx="82">
                  <c:v>230</c:v>
                </c:pt>
                <c:pt idx="83">
                  <c:v>231</c:v>
                </c:pt>
                <c:pt idx="84">
                  <c:v>232</c:v>
                </c:pt>
                <c:pt idx="85">
                  <c:v>301</c:v>
                </c:pt>
                <c:pt idx="86">
                  <c:v>302</c:v>
                </c:pt>
                <c:pt idx="87">
                  <c:v>303</c:v>
                </c:pt>
                <c:pt idx="88">
                  <c:v>304</c:v>
                </c:pt>
                <c:pt idx="89">
                  <c:v>305</c:v>
                </c:pt>
                <c:pt idx="90">
                  <c:v>306</c:v>
                </c:pt>
                <c:pt idx="91">
                  <c:v>307</c:v>
                </c:pt>
                <c:pt idx="92">
                  <c:v>308</c:v>
                </c:pt>
                <c:pt idx="93">
                  <c:v>309</c:v>
                </c:pt>
                <c:pt idx="94">
                  <c:v>310</c:v>
                </c:pt>
                <c:pt idx="95">
                  <c:v>311</c:v>
                </c:pt>
                <c:pt idx="96">
                  <c:v>312</c:v>
                </c:pt>
                <c:pt idx="97">
                  <c:v>313</c:v>
                </c:pt>
                <c:pt idx="98">
                  <c:v>314</c:v>
                </c:pt>
                <c:pt idx="99">
                  <c:v>315</c:v>
                </c:pt>
                <c:pt idx="100">
                  <c:v>316</c:v>
                </c:pt>
                <c:pt idx="101">
                  <c:v>317</c:v>
                </c:pt>
                <c:pt idx="102">
                  <c:v>318</c:v>
                </c:pt>
                <c:pt idx="103">
                  <c:v>319</c:v>
                </c:pt>
                <c:pt idx="104">
                  <c:v>320</c:v>
                </c:pt>
                <c:pt idx="105">
                  <c:v>321</c:v>
                </c:pt>
                <c:pt idx="106">
                  <c:v>321</c:v>
                </c:pt>
                <c:pt idx="107">
                  <c:v>322</c:v>
                </c:pt>
                <c:pt idx="108">
                  <c:v>323</c:v>
                </c:pt>
                <c:pt idx="110">
                  <c:v>324</c:v>
                </c:pt>
                <c:pt idx="111">
                  <c:v>325</c:v>
                </c:pt>
                <c:pt idx="112">
                  <c:v>326</c:v>
                </c:pt>
                <c:pt idx="113">
                  <c:v>327</c:v>
                </c:pt>
                <c:pt idx="114">
                  <c:v>328</c:v>
                </c:pt>
                <c:pt idx="115">
                  <c:v>329</c:v>
                </c:pt>
                <c:pt idx="116">
                  <c:v>330</c:v>
                </c:pt>
                <c:pt idx="117">
                  <c:v>331</c:v>
                </c:pt>
                <c:pt idx="118">
                  <c:v>332</c:v>
                </c:pt>
                <c:pt idx="119">
                  <c:v>333</c:v>
                </c:pt>
                <c:pt idx="120">
                  <c:v>334</c:v>
                </c:pt>
                <c:pt idx="121">
                  <c:v>335</c:v>
                </c:pt>
                <c:pt idx="122">
                  <c:v>336</c:v>
                </c:pt>
                <c:pt idx="123">
                  <c:v>337</c:v>
                </c:pt>
                <c:pt idx="124">
                  <c:v>338</c:v>
                </c:pt>
                <c:pt idx="125">
                  <c:v>339</c:v>
                </c:pt>
                <c:pt idx="126">
                  <c:v>340</c:v>
                </c:pt>
                <c:pt idx="127">
                  <c:v>341</c:v>
                </c:pt>
                <c:pt idx="128">
                  <c:v>400</c:v>
                </c:pt>
                <c:pt idx="129">
                  <c:v>401</c:v>
                </c:pt>
                <c:pt idx="130">
                  <c:v>402</c:v>
                </c:pt>
                <c:pt idx="131">
                  <c:v>402</c:v>
                </c:pt>
                <c:pt idx="132">
                  <c:v>403</c:v>
                </c:pt>
                <c:pt idx="133">
                  <c:v>404</c:v>
                </c:pt>
                <c:pt idx="134">
                  <c:v>405</c:v>
                </c:pt>
                <c:pt idx="135">
                  <c:v>406</c:v>
                </c:pt>
                <c:pt idx="136">
                  <c:v>407</c:v>
                </c:pt>
                <c:pt idx="137">
                  <c:v>408</c:v>
                </c:pt>
                <c:pt idx="138">
                  <c:v>409</c:v>
                </c:pt>
                <c:pt idx="139">
                  <c:v>410</c:v>
                </c:pt>
                <c:pt idx="140">
                  <c:v>411</c:v>
                </c:pt>
                <c:pt idx="141">
                  <c:v>412</c:v>
                </c:pt>
                <c:pt idx="142">
                  <c:v>413</c:v>
                </c:pt>
                <c:pt idx="144">
                  <c:v>414</c:v>
                </c:pt>
                <c:pt idx="145">
                  <c:v>415</c:v>
                </c:pt>
                <c:pt idx="146">
                  <c:v>416</c:v>
                </c:pt>
                <c:pt idx="147">
                  <c:v>417</c:v>
                </c:pt>
                <c:pt idx="148">
                  <c:v>418</c:v>
                </c:pt>
                <c:pt idx="149">
                  <c:v>419</c:v>
                </c:pt>
                <c:pt idx="150">
                  <c:v>420</c:v>
                </c:pt>
                <c:pt idx="151">
                  <c:v>421</c:v>
                </c:pt>
                <c:pt idx="152">
                  <c:v>422</c:v>
                </c:pt>
                <c:pt idx="153">
                  <c:v>423</c:v>
                </c:pt>
                <c:pt idx="154">
                  <c:v>424</c:v>
                </c:pt>
                <c:pt idx="155">
                  <c:v>425</c:v>
                </c:pt>
                <c:pt idx="156">
                  <c:v>426</c:v>
                </c:pt>
                <c:pt idx="157">
                  <c:v>427</c:v>
                </c:pt>
                <c:pt idx="158">
                  <c:v>428</c:v>
                </c:pt>
                <c:pt idx="159">
                  <c:v>429</c:v>
                </c:pt>
                <c:pt idx="160">
                  <c:v>430</c:v>
                </c:pt>
                <c:pt idx="161">
                  <c:v>501</c:v>
                </c:pt>
                <c:pt idx="162">
                  <c:v>502</c:v>
                </c:pt>
                <c:pt idx="163">
                  <c:v>503</c:v>
                </c:pt>
                <c:pt idx="164">
                  <c:v>504</c:v>
                </c:pt>
                <c:pt idx="165">
                  <c:v>505</c:v>
                </c:pt>
                <c:pt idx="166">
                  <c:v>506</c:v>
                </c:pt>
                <c:pt idx="167">
                  <c:v>507</c:v>
                </c:pt>
                <c:pt idx="168">
                  <c:v>508</c:v>
                </c:pt>
                <c:pt idx="169">
                  <c:v>509</c:v>
                </c:pt>
                <c:pt idx="170">
                  <c:v>510</c:v>
                </c:pt>
                <c:pt idx="171">
                  <c:v>511</c:v>
                </c:pt>
                <c:pt idx="172">
                  <c:v>512</c:v>
                </c:pt>
                <c:pt idx="173">
                  <c:v>513</c:v>
                </c:pt>
                <c:pt idx="174">
                  <c:v>514</c:v>
                </c:pt>
                <c:pt idx="175">
                  <c:v>515</c:v>
                </c:pt>
                <c:pt idx="176">
                  <c:v>516</c:v>
                </c:pt>
                <c:pt idx="177">
                  <c:v>517</c:v>
                </c:pt>
                <c:pt idx="178">
                  <c:v>518</c:v>
                </c:pt>
                <c:pt idx="179">
                  <c:v>519</c:v>
                </c:pt>
                <c:pt idx="181">
                  <c:v>607</c:v>
                </c:pt>
                <c:pt idx="182">
                  <c:v>608</c:v>
                </c:pt>
                <c:pt idx="183">
                  <c:v>608</c:v>
                </c:pt>
                <c:pt idx="184">
                  <c:v>609</c:v>
                </c:pt>
                <c:pt idx="185">
                  <c:v>610</c:v>
                </c:pt>
                <c:pt idx="186">
                  <c:v>611</c:v>
                </c:pt>
                <c:pt idx="187">
                  <c:v>612</c:v>
                </c:pt>
                <c:pt idx="188">
                  <c:v>613</c:v>
                </c:pt>
                <c:pt idx="189">
                  <c:v>614</c:v>
                </c:pt>
                <c:pt idx="190">
                  <c:v>615</c:v>
                </c:pt>
                <c:pt idx="191">
                  <c:v>616</c:v>
                </c:pt>
                <c:pt idx="192">
                  <c:v>617</c:v>
                </c:pt>
                <c:pt idx="193">
                  <c:v>618</c:v>
                </c:pt>
                <c:pt idx="194">
                  <c:v>619</c:v>
                </c:pt>
                <c:pt idx="195">
                  <c:v>620</c:v>
                </c:pt>
                <c:pt idx="196">
                  <c:v>620</c:v>
                </c:pt>
                <c:pt idx="197">
                  <c:v>621</c:v>
                </c:pt>
                <c:pt idx="198">
                  <c:v>622</c:v>
                </c:pt>
                <c:pt idx="199">
                  <c:v>623</c:v>
                </c:pt>
                <c:pt idx="201">
                  <c:v>520</c:v>
                </c:pt>
                <c:pt idx="202">
                  <c:v>521</c:v>
                </c:pt>
                <c:pt idx="203">
                  <c:v>522</c:v>
                </c:pt>
                <c:pt idx="204">
                  <c:v>522</c:v>
                </c:pt>
                <c:pt idx="205">
                  <c:v>523</c:v>
                </c:pt>
                <c:pt idx="206">
                  <c:v>524</c:v>
                </c:pt>
                <c:pt idx="207">
                  <c:v>525</c:v>
                </c:pt>
                <c:pt idx="208">
                  <c:v>526</c:v>
                </c:pt>
                <c:pt idx="209">
                  <c:v>527</c:v>
                </c:pt>
                <c:pt idx="210">
                  <c:v>528</c:v>
                </c:pt>
                <c:pt idx="211">
                  <c:v>529</c:v>
                </c:pt>
                <c:pt idx="212">
                  <c:v>530</c:v>
                </c:pt>
                <c:pt idx="213">
                  <c:v>531</c:v>
                </c:pt>
                <c:pt idx="214">
                  <c:v>532</c:v>
                </c:pt>
                <c:pt idx="215">
                  <c:v>601</c:v>
                </c:pt>
                <c:pt idx="216">
                  <c:v>602</c:v>
                </c:pt>
                <c:pt idx="217">
                  <c:v>603</c:v>
                </c:pt>
                <c:pt idx="218">
                  <c:v>604</c:v>
                </c:pt>
                <c:pt idx="219">
                  <c:v>605</c:v>
                </c:pt>
                <c:pt idx="220">
                  <c:v>606</c:v>
                </c:pt>
              </c:numCache>
            </c:numRef>
          </c:cat>
          <c:val>
            <c:numRef>
              <c:f>'data&amp;calcs'!$V$2:$V$222</c:f>
              <c:numCache>
                <c:ptCount val="221"/>
                <c:pt idx="0">
                  <c:v>-1.9124089003788534</c:v>
                </c:pt>
                <c:pt idx="1">
                  <c:v>-0.05754733426080705</c:v>
                </c:pt>
                <c:pt idx="2">
                  <c:v>-2.6298728963390836</c:v>
                </c:pt>
                <c:pt idx="3">
                  <c:v>1.0448672117265225</c:v>
                </c:pt>
                <c:pt idx="4">
                  <c:v>-1.1515930700671468</c:v>
                </c:pt>
                <c:pt idx="5">
                  <c:v>-0.5690220551158767</c:v>
                </c:pt>
                <c:pt idx="6">
                  <c:v>-0.499570413800523</c:v>
                </c:pt>
                <c:pt idx="7">
                  <c:v>1.138738301776133</c:v>
                </c:pt>
                <c:pt idx="8">
                  <c:v>-0.6671448897394949</c:v>
                </c:pt>
                <c:pt idx="9">
                  <c:v>-1.4500974875223758</c:v>
                </c:pt>
                <c:pt idx="10">
                  <c:v>1.280577632992058</c:v>
                </c:pt>
                <c:pt idx="11">
                  <c:v>1.9987280407513541</c:v>
                </c:pt>
                <c:pt idx="12">
                  <c:v>-1.1706112468397993</c:v>
                </c:pt>
                <c:pt idx="13">
                  <c:v>-0.09368270979475035</c:v>
                </c:pt>
                <c:pt idx="14">
                  <c:v>0.9826312386971079</c:v>
                </c:pt>
                <c:pt idx="15">
                  <c:v>1.174814666275493</c:v>
                </c:pt>
                <c:pt idx="16">
                  <c:v>-1.4692913971509522</c:v>
                </c:pt>
                <c:pt idx="17">
                  <c:v>-0.4559948960425668</c:v>
                </c:pt>
                <c:pt idx="18">
                  <c:v>0.5631509047664469</c:v>
                </c:pt>
                <c:pt idx="19">
                  <c:v>1.7459586565481136</c:v>
                </c:pt>
                <c:pt idx="20">
                  <c:v>2.272825074123645</c:v>
                </c:pt>
                <c:pt idx="21">
                  <c:v>6</c:v>
                </c:pt>
                <c:pt idx="22">
                  <c:v>-3.411504858962971</c:v>
                </c:pt>
                <c:pt idx="23">
                  <c:v>-0.48252099020285755</c:v>
                </c:pt>
                <c:pt idx="24">
                  <c:v>-0.04431947261167135</c:v>
                </c:pt>
                <c:pt idx="25">
                  <c:v>-0.34693654734173673</c:v>
                </c:pt>
                <c:pt idx="26">
                  <c:v>-0.2546218754698186</c:v>
                </c:pt>
                <c:pt idx="27">
                  <c:v>-1.2672438327840423</c:v>
                </c:pt>
                <c:pt idx="28">
                  <c:v>0.9971281234096239</c:v>
                </c:pt>
                <c:pt idx="29">
                  <c:v>-0.005208263136537994</c:v>
                </c:pt>
                <c:pt idx="30">
                  <c:v>-1.5800750390182259</c:v>
                </c:pt>
                <c:pt idx="31">
                  <c:v>-1.7860216495869423</c:v>
                </c:pt>
                <c:pt idx="32">
                  <c:v>1.0965398230868777</c:v>
                </c:pt>
                <c:pt idx="33">
                  <c:v>-900</c:v>
                </c:pt>
                <c:pt idx="34">
                  <c:v>-1.0966535447797963</c:v>
                </c:pt>
                <c:pt idx="35">
                  <c:v>-1.2302275253548327</c:v>
                </c:pt>
                <c:pt idx="36">
                  <c:v>-1.1970176183638</c:v>
                </c:pt>
                <c:pt idx="37">
                  <c:v>1.1849626356220444</c:v>
                </c:pt>
                <c:pt idx="38">
                  <c:v>-2.906541933650261</c:v>
                </c:pt>
                <c:pt idx="39">
                  <c:v>-2.3475017419644653</c:v>
                </c:pt>
                <c:pt idx="40">
                  <c:v>-0.6153654987115269</c:v>
                </c:pt>
                <c:pt idx="41">
                  <c:v>0.21134539942033737</c:v>
                </c:pt>
                <c:pt idx="42">
                  <c:v>-0.13842192257039354</c:v>
                </c:pt>
                <c:pt idx="43">
                  <c:v>0.27868050171368797</c:v>
                </c:pt>
                <c:pt idx="44">
                  <c:v>0.1562557880814035</c:v>
                </c:pt>
                <c:pt idx="45">
                  <c:v>1.1346697924723168</c:v>
                </c:pt>
                <c:pt idx="46">
                  <c:v>-1.2021747819735236</c:v>
                </c:pt>
                <c:pt idx="47">
                  <c:v>0.2115399974551071</c:v>
                </c:pt>
                <c:pt idx="48">
                  <c:v>1.242932764906941</c:v>
                </c:pt>
                <c:pt idx="49">
                  <c:v>1.6910934117557606</c:v>
                </c:pt>
                <c:pt idx="50">
                  <c:v>-0.01721821588901662</c:v>
                </c:pt>
                <c:pt idx="51">
                  <c:v>1.1426207236647201</c:v>
                </c:pt>
                <c:pt idx="52">
                  <c:v>-0.3304742604150306</c:v>
                </c:pt>
                <c:pt idx="53">
                  <c:v>-0.3515309728803544</c:v>
                </c:pt>
                <c:pt idx="54">
                  <c:v>1.0089692676161732</c:v>
                </c:pt>
                <c:pt idx="55">
                  <c:v>-0.10929926196224216</c:v>
                </c:pt>
                <c:pt idx="56">
                  <c:v>-0.7299839367616201</c:v>
                </c:pt>
                <c:pt idx="57">
                  <c:v>-1.7363467924147429</c:v>
                </c:pt>
                <c:pt idx="58">
                  <c:v>0.8515129883684587</c:v>
                </c:pt>
                <c:pt idx="59">
                  <c:v>0.3825764838571821</c:v>
                </c:pt>
                <c:pt idx="60">
                  <c:v>-0.18233984759228505</c:v>
                </c:pt>
                <c:pt idx="61">
                  <c:v>-3.0559806765563273</c:v>
                </c:pt>
                <c:pt idx="62">
                  <c:v>1.1100725100589823</c:v>
                </c:pt>
                <c:pt idx="63">
                  <c:v>0.06666276907149715</c:v>
                </c:pt>
                <c:pt idx="64">
                  <c:v>-0.12486396859418569</c:v>
                </c:pt>
                <c:pt idx="65">
                  <c:v>-2.497494957480898</c:v>
                </c:pt>
                <c:pt idx="66">
                  <c:v>0.5983772800243727</c:v>
                </c:pt>
                <c:pt idx="67">
                  <c:v>0.5514386878412054</c:v>
                </c:pt>
                <c:pt idx="68">
                  <c:v>-0.37198106914883766</c:v>
                </c:pt>
                <c:pt idx="69">
                  <c:v>-1.3693192595937447</c:v>
                </c:pt>
                <c:pt idx="70">
                  <c:v>-900</c:v>
                </c:pt>
                <c:pt idx="71">
                  <c:v>-4.8974155120911735</c:v>
                </c:pt>
                <c:pt idx="72">
                  <c:v>-5.086548560367207</c:v>
                </c:pt>
                <c:pt idx="73">
                  <c:v>-2.5750805287747074</c:v>
                </c:pt>
                <c:pt idx="74">
                  <c:v>-0.5274220827481191</c:v>
                </c:pt>
                <c:pt idx="75">
                  <c:v>-1.0338286939863242</c:v>
                </c:pt>
                <c:pt idx="76">
                  <c:v>-0.29680747840169097</c:v>
                </c:pt>
                <c:pt idx="77">
                  <c:v>1.3208288009560487</c:v>
                </c:pt>
                <c:pt idx="78">
                  <c:v>1.2623939554120067</c:v>
                </c:pt>
                <c:pt idx="79">
                  <c:v>-0.7027871240771209</c:v>
                </c:pt>
                <c:pt idx="80">
                  <c:v>0.08406746391173492</c:v>
                </c:pt>
                <c:pt idx="81">
                  <c:v>0.8311275289907609</c:v>
                </c:pt>
                <c:pt idx="82">
                  <c:v>0.805524298549356</c:v>
                </c:pt>
                <c:pt idx="83">
                  <c:v>-1.518447333097015</c:v>
                </c:pt>
                <c:pt idx="84">
                  <c:v>-0.14762767994932346</c:v>
                </c:pt>
                <c:pt idx="85">
                  <c:v>0.5619146870269134</c:v>
                </c:pt>
                <c:pt idx="86">
                  <c:v>0.7449702800588511</c:v>
                </c:pt>
                <c:pt idx="87">
                  <c:v>-2.6786697243151423</c:v>
                </c:pt>
                <c:pt idx="88">
                  <c:v>-2.9824848372503254</c:v>
                </c:pt>
                <c:pt idx="89">
                  <c:v>2.123493780416567</c:v>
                </c:pt>
                <c:pt idx="90">
                  <c:v>0.44047289904621323</c:v>
                </c:pt>
                <c:pt idx="91">
                  <c:v>0.9824039174926318</c:v>
                </c:pt>
                <c:pt idx="92">
                  <c:v>0.8992847220694804</c:v>
                </c:pt>
                <c:pt idx="93">
                  <c:v>-0.2822743829361949</c:v>
                </c:pt>
                <c:pt idx="94">
                  <c:v>-1.1170900258687206</c:v>
                </c:pt>
                <c:pt idx="95">
                  <c:v>1.4241629257703696</c:v>
                </c:pt>
                <c:pt idx="96">
                  <c:v>0.8141885863527651</c:v>
                </c:pt>
                <c:pt idx="97">
                  <c:v>0.4288413139465437</c:v>
                </c:pt>
                <c:pt idx="98">
                  <c:v>-0.735137509217358</c:v>
                </c:pt>
                <c:pt idx="99">
                  <c:v>0.3885624915405739</c:v>
                </c:pt>
                <c:pt idx="100">
                  <c:v>-0.20332590571525522</c:v>
                </c:pt>
                <c:pt idx="101">
                  <c:v>-1.127933350308803</c:v>
                </c:pt>
                <c:pt idx="102">
                  <c:v>-0.6501971518633614</c:v>
                </c:pt>
                <c:pt idx="103">
                  <c:v>2.1634901118239167</c:v>
                </c:pt>
                <c:pt idx="104">
                  <c:v>1.4132873992836732</c:v>
                </c:pt>
                <c:pt idx="105">
                  <c:v>3.468054460320401</c:v>
                </c:pt>
                <c:pt idx="106">
                  <c:v>1.3462285546470962</c:v>
                </c:pt>
                <c:pt idx="107">
                  <c:v>2.2978788257547826</c:v>
                </c:pt>
                <c:pt idx="108">
                  <c:v>1.4529361329265988</c:v>
                </c:pt>
                <c:pt idx="109">
                  <c:v>-900</c:v>
                </c:pt>
                <c:pt idx="110">
                  <c:v>-1.0222740356663778</c:v>
                </c:pt>
                <c:pt idx="111">
                  <c:v>-0.5795135234669786</c:v>
                </c:pt>
                <c:pt idx="112">
                  <c:v>0.1069594039627546</c:v>
                </c:pt>
                <c:pt idx="113">
                  <c:v>0.8775656204689497</c:v>
                </c:pt>
                <c:pt idx="114">
                  <c:v>-1.364327201310255</c:v>
                </c:pt>
                <c:pt idx="115">
                  <c:v>-0.3745945011290477</c:v>
                </c:pt>
                <c:pt idx="116">
                  <c:v>0.6078687564087684</c:v>
                </c:pt>
                <c:pt idx="117">
                  <c:v>0.15484788217799483</c:v>
                </c:pt>
                <c:pt idx="118">
                  <c:v>-1.722727247938602</c:v>
                </c:pt>
                <c:pt idx="119">
                  <c:v>-0.8051467002082777</c:v>
                </c:pt>
                <c:pt idx="120">
                  <c:v>-0.11174759860366557</c:v>
                </c:pt>
                <c:pt idx="121">
                  <c:v>0.12540510471831645</c:v>
                </c:pt>
                <c:pt idx="122">
                  <c:v>-0.25792524751684365</c:v>
                </c:pt>
                <c:pt idx="123">
                  <c:v>-0.39135167512838276</c:v>
                </c:pt>
                <c:pt idx="124">
                  <c:v>1.4494963744599625</c:v>
                </c:pt>
                <c:pt idx="125">
                  <c:v>1.894752320479733</c:v>
                </c:pt>
                <c:pt idx="126">
                  <c:v>-1.2394596154616124</c:v>
                </c:pt>
                <c:pt idx="127">
                  <c:v>-0.8644708952048461</c:v>
                </c:pt>
                <c:pt idx="128">
                  <c:v>-3.1140266998989716</c:v>
                </c:pt>
                <c:pt idx="129">
                  <c:v>0.571095503829369</c:v>
                </c:pt>
                <c:pt idx="130">
                  <c:v>1.4278112277983155</c:v>
                </c:pt>
                <c:pt idx="131">
                  <c:v>-0.5254320184657928</c:v>
                </c:pt>
                <c:pt idx="132">
                  <c:v>1.1396618104567438</c:v>
                </c:pt>
                <c:pt idx="133">
                  <c:v>0.4276334441760383</c:v>
                </c:pt>
                <c:pt idx="134">
                  <c:v>0.7726297324885252</c:v>
                </c:pt>
                <c:pt idx="135">
                  <c:v>0.28737365661871195</c:v>
                </c:pt>
                <c:pt idx="136">
                  <c:v>-0.528454135609195</c:v>
                </c:pt>
                <c:pt idx="137">
                  <c:v>-1.119668529891925</c:v>
                </c:pt>
                <c:pt idx="138">
                  <c:v>0.8259334908912765</c:v>
                </c:pt>
                <c:pt idx="139">
                  <c:v>0.610731523547503</c:v>
                </c:pt>
                <c:pt idx="140">
                  <c:v>-0.5590171599654181</c:v>
                </c:pt>
                <c:pt idx="141">
                  <c:v>-0.7306806453147456</c:v>
                </c:pt>
                <c:pt idx="142">
                  <c:v>0.7771517089055742</c:v>
                </c:pt>
                <c:pt idx="143">
                  <c:v>-900</c:v>
                </c:pt>
                <c:pt idx="144">
                  <c:v>-2.0505423305773007</c:v>
                </c:pt>
                <c:pt idx="145">
                  <c:v>-0.7651671959322499</c:v>
                </c:pt>
                <c:pt idx="146">
                  <c:v>0.09033449425594142</c:v>
                </c:pt>
                <c:pt idx="147">
                  <c:v>0.04061239412055784</c:v>
                </c:pt>
                <c:pt idx="148">
                  <c:v>-0.7538769686547511</c:v>
                </c:pt>
                <c:pt idx="149">
                  <c:v>0.20546410219387212</c:v>
                </c:pt>
                <c:pt idx="150">
                  <c:v>-4.710498204753705</c:v>
                </c:pt>
                <c:pt idx="151">
                  <c:v>2.3635720483842704</c:v>
                </c:pt>
                <c:pt idx="152">
                  <c:v>-1.460817754647243</c:v>
                </c:pt>
                <c:pt idx="153">
                  <c:v>-0.6297677719110535</c:v>
                </c:pt>
                <c:pt idx="154">
                  <c:v>0.33699857069478334</c:v>
                </c:pt>
                <c:pt idx="155">
                  <c:v>1.4265060357917978</c:v>
                </c:pt>
                <c:pt idx="156">
                  <c:v>-0.16259295980391464</c:v>
                </c:pt>
                <c:pt idx="157">
                  <c:v>-0.45603392892610195</c:v>
                </c:pt>
                <c:pt idx="158">
                  <c:v>0.9173188194975257</c:v>
                </c:pt>
                <c:pt idx="159">
                  <c:v>1.847444306210578</c:v>
                </c:pt>
                <c:pt idx="160">
                  <c:v>0.050140707481517666</c:v>
                </c:pt>
                <c:pt idx="161">
                  <c:v>1.637119901361615</c:v>
                </c:pt>
                <c:pt idx="162">
                  <c:v>-0.3164647579616968</c:v>
                </c:pt>
                <c:pt idx="163">
                  <c:v>-0.5182654424502715</c:v>
                </c:pt>
                <c:pt idx="164">
                  <c:v>1.145691950982541</c:v>
                </c:pt>
                <c:pt idx="165">
                  <c:v>-0.7308848492389162</c:v>
                </c:pt>
                <c:pt idx="166">
                  <c:v>-1.2040839808114585</c:v>
                </c:pt>
                <c:pt idx="167">
                  <c:v>-2.738691924348484</c:v>
                </c:pt>
                <c:pt idx="168">
                  <c:v>1.8247561869565025</c:v>
                </c:pt>
                <c:pt idx="169">
                  <c:v>-0.11901016736374359</c:v>
                </c:pt>
                <c:pt idx="170">
                  <c:v>-0.7391793132056002</c:v>
                </c:pt>
                <c:pt idx="171">
                  <c:v>-0.6351554394894556</c:v>
                </c:pt>
                <c:pt idx="172">
                  <c:v>0.7566801594569128</c:v>
                </c:pt>
                <c:pt idx="173">
                  <c:v>-1.2434197556124573</c:v>
                </c:pt>
                <c:pt idx="174">
                  <c:v>-1.45976969902771</c:v>
                </c:pt>
                <c:pt idx="175">
                  <c:v>-2.66424631065248</c:v>
                </c:pt>
                <c:pt idx="176">
                  <c:v>0.9166890983854898</c:v>
                </c:pt>
                <c:pt idx="177">
                  <c:v>1.1843929864389082</c:v>
                </c:pt>
                <c:pt idx="178">
                  <c:v>-0.8161990715876897</c:v>
                </c:pt>
                <c:pt idx="179">
                  <c:v>-0.9698134435496968</c:v>
                </c:pt>
                <c:pt idx="180">
                  <c:v>-900</c:v>
                </c:pt>
                <c:pt idx="181">
                  <c:v>-2.165881727527946</c:v>
                </c:pt>
                <c:pt idx="182">
                  <c:v>0.5583466745062964</c:v>
                </c:pt>
                <c:pt idx="183">
                  <c:v>1.7177900727389641</c:v>
                </c:pt>
                <c:pt idx="184">
                  <c:v>-1.4753038828797287</c:v>
                </c:pt>
                <c:pt idx="185">
                  <c:v>1.034266085542173</c:v>
                </c:pt>
                <c:pt idx="186">
                  <c:v>1.8731215503271148</c:v>
                </c:pt>
                <c:pt idx="187">
                  <c:v>0.934618075163387</c:v>
                </c:pt>
                <c:pt idx="188">
                  <c:v>-0.15550521393599404</c:v>
                </c:pt>
                <c:pt idx="189">
                  <c:v>1.563852565938718</c:v>
                </c:pt>
                <c:pt idx="190">
                  <c:v>0.18940976572786017</c:v>
                </c:pt>
                <c:pt idx="191">
                  <c:v>-1.1547162807813427</c:v>
                </c:pt>
                <c:pt idx="192">
                  <c:v>-1.8742206832999662</c:v>
                </c:pt>
                <c:pt idx="193">
                  <c:v>1.6955911807009212</c:v>
                </c:pt>
                <c:pt idx="194">
                  <c:v>0.2620347251785997</c:v>
                </c:pt>
                <c:pt idx="195">
                  <c:v>3.0139076410471457</c:v>
                </c:pt>
                <c:pt idx="196">
                  <c:v>-0.1887150721919344</c:v>
                </c:pt>
                <c:pt idx="197">
                  <c:v>2.3045387445826453</c:v>
                </c:pt>
                <c:pt idx="198">
                  <c:v>-2.2404400929553514</c:v>
                </c:pt>
                <c:pt idx="199">
                  <c:v>-0.4978165803115342</c:v>
                </c:pt>
                <c:pt idx="200">
                  <c:v>-900</c:v>
                </c:pt>
                <c:pt idx="201">
                  <c:v>-7.343397804733084</c:v>
                </c:pt>
                <c:pt idx="202">
                  <c:v>1.269487929265284</c:v>
                </c:pt>
                <c:pt idx="203">
                  <c:v>0.19919503680643214</c:v>
                </c:pt>
                <c:pt idx="204">
                  <c:v>-0.49604708837781875</c:v>
                </c:pt>
                <c:pt idx="205">
                  <c:v>0.1795354545777137</c:v>
                </c:pt>
                <c:pt idx="206">
                  <c:v>0.22021885278679676</c:v>
                </c:pt>
                <c:pt idx="207">
                  <c:v>0.5455213664072822</c:v>
                </c:pt>
                <c:pt idx="208">
                  <c:v>1.7767426920399565</c:v>
                </c:pt>
                <c:pt idx="209">
                  <c:v>-2.1111457367269137</c:v>
                </c:pt>
                <c:pt idx="210">
                  <c:v>-0.7200952517087158</c:v>
                </c:pt>
                <c:pt idx="211">
                  <c:v>0.6728009457556654</c:v>
                </c:pt>
                <c:pt idx="212">
                  <c:v>1.457463407744723</c:v>
                </c:pt>
                <c:pt idx="213">
                  <c:v>-0.02059991327959665</c:v>
                </c:pt>
                <c:pt idx="214">
                  <c:v>0.06355003417110083</c:v>
                </c:pt>
                <c:pt idx="215">
                  <c:v>0.44047289904621323</c:v>
                </c:pt>
                <c:pt idx="216">
                  <c:v>-6.007441954147865</c:v>
                </c:pt>
                <c:pt idx="217">
                  <c:v>1.565712508781969</c:v>
                </c:pt>
                <c:pt idx="218">
                  <c:v>-2.825960620547976</c:v>
                </c:pt>
                <c:pt idx="219">
                  <c:v>-3.5003982097066615</c:v>
                </c:pt>
                <c:pt idx="220">
                  <c:v>-4.379834384986099</c:v>
                </c:pt>
              </c:numCache>
            </c:numRef>
          </c:val>
        </c:ser>
        <c:axId val="5157335"/>
        <c:axId val="46416016"/>
      </c:bar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6016"/>
        <c:crossesAt val="-30"/>
        <c:auto val="1"/>
        <c:lblOffset val="100"/>
        <c:noMultiLvlLbl val="0"/>
      </c:catAx>
      <c:valAx>
        <c:axId val="46416016"/>
        <c:scaling>
          <c:orientation val="minMax"/>
          <c:max val="9"/>
          <c:min val="-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7335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Relative Beam Signal (A and B Average)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'data&amp;calcs'!$D$2:$D$222</c:f>
              <c:numCache/>
            </c:numRef>
          </c:cat>
          <c:val>
            <c:numRef>
              <c:f>'data&amp;calcs'!$T$2:$T$222</c:f>
              <c:numCache/>
            </c:numRef>
          </c:val>
        </c:ser>
        <c:axId val="15090961"/>
        <c:axId val="1600922"/>
      </c:bar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922"/>
        <c:crossesAt val="-30"/>
        <c:auto val="1"/>
        <c:lblOffset val="100"/>
        <c:noMultiLvlLbl val="0"/>
      </c:catAx>
      <c:valAx>
        <c:axId val="1600922"/>
        <c:scaling>
          <c:orientation val="minMax"/>
          <c:max val="6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90961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Relative Board-by-Board Gain Setting Based on Beam Signals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'data&amp;calcs'!$W$2:$W$222</c:f>
              <c:numCache>
                <c:ptCount val="2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</c:numCache>
            </c:numRef>
          </c:val>
        </c:ser>
        <c:axId val="14408299"/>
        <c:axId val="62565828"/>
      </c:bar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5828"/>
        <c:crossesAt val="-30"/>
        <c:auto val="1"/>
        <c:lblOffset val="100"/>
        <c:noMultiLvlLbl val="0"/>
      </c:catAx>
      <c:valAx>
        <c:axId val="62565828"/>
        <c:scaling>
          <c:orientation val="minMax"/>
          <c:max val="18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8299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10 Beam Signal to Test Signal Correlation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Hist'!$A$7:$A$31</c:f>
              <c:numCache/>
            </c:numRef>
          </c:cat>
          <c:val>
            <c:numRef>
              <c:f>'10 Hist'!$B$7:$B$31</c:f>
              <c:numCache/>
            </c:numRef>
          </c:val>
        </c:ser>
        <c:axId val="26221541"/>
        <c:axId val="34667278"/>
      </c:barChart>
      <c:cat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1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20 Beam Signal to Test Signal Correlation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 Hist'!$A$7:$A$31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'20 Hist'!$B$7:$B$31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3570047"/>
        <c:axId val="56586104"/>
      </c:barChart>
      <c:cat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0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30  Beam Signal to Test Signal Correlation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'30 Hist'!$A$7:$A$31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'30 Hist'!$B$7:$B$31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9512889"/>
        <c:axId val="20071682"/>
      </c:barChart>
      <c:cat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auto val="1"/>
        <c:lblOffset val="100"/>
        <c:noMultiLvlLbl val="0"/>
      </c:catAx>
      <c:valAx>
        <c:axId val="2007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2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40  Beam Signal to Test Signal Correlation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'40 Hist'!$A$7:$A$31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'40 Hist'!$B$7:$B$31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46427411"/>
        <c:axId val="15193516"/>
      </c:barChart>
      <c:catAx>
        <c:axId val="4642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93516"/>
        <c:crosses val="autoZero"/>
        <c:auto val="1"/>
        <c:lblOffset val="100"/>
        <c:noMultiLvlLbl val="0"/>
      </c:catAx>
      <c:valAx>
        <c:axId val="15193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27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50     Beam Signal to Test Signal Correlation 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'50 Hist'!$A$7:$A$31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'50 Hist'!$B$7:$B$31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2523917"/>
        <c:axId val="22715254"/>
      </c:barChart>
      <c:catAx>
        <c:axId val="25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15254"/>
        <c:crosses val="autoZero"/>
        <c:auto val="1"/>
        <c:lblOffset val="100"/>
        <c:noMultiLvlLbl val="0"/>
      </c:catAx>
      <c:valAx>
        <c:axId val="22715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3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Board-by-Board Corrected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'data&amp;calcs'!$D$2:$D$437</c:f>
              <c:numCache/>
            </c:numRef>
          </c:cat>
          <c:val>
            <c:numRef>
              <c:f>'data&amp;calcs'!$P$2:$P$222</c:f>
              <c:numCache/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23660"/>
        <c:crossesAt val="-30"/>
        <c:auto val="1"/>
        <c:lblOffset val="100"/>
        <c:noMultiLvlLbl val="0"/>
      </c:catAx>
      <c:valAx>
        <c:axId val="28123660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60N     Beam Signal to Test Signal Correlation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'60N Hist'!$A$7:$A$31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'60N Hist'!$B$7:$B$31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110695"/>
        <c:axId val="27996256"/>
      </c:barChart>
      <c:catAx>
        <c:axId val="311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 60S     Beam Signal to Test Signal Correlation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'60S Hist'!$A$5:$A$29</c:f>
              <c:numCache/>
            </c:numRef>
          </c:cat>
          <c:val>
            <c:numRef>
              <c:f>'60S Hist'!$B$5:$B$29</c:f>
              <c:numCache/>
            </c:numRef>
          </c:val>
        </c:ser>
        <c:axId val="50639713"/>
        <c:axId val="53104234"/>
      </c:barChart>
      <c:catAx>
        <c:axId val="5063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9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of MI BPM Cables Relative Transmission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CablesHist!$E$2:$E$50</c:f>
              <c:numCache/>
            </c:numRef>
          </c:cat>
          <c:val>
            <c:numRef>
              <c:f>CablesHist!$F$2:$F$50</c:f>
              <c:numCache/>
            </c:numRef>
          </c:val>
        </c:ser>
        <c:axId val="8176059"/>
        <c:axId val="6475668"/>
      </c:barChart>
      <c:cat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Cable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Distribution of MI BPM Relative Cable Transmission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CablesHist!$H$2:$H$50</c:f>
              <c:numCache/>
            </c:numRef>
          </c:xVal>
          <c:yVal>
            <c:numRef>
              <c:f>CablesHist!$J$2:$J$50</c:f>
              <c:numCache/>
            </c:numRef>
          </c:yVal>
          <c:smooth val="1"/>
        </c:ser>
        <c:axId val="58281013"/>
        <c:axId val="54767070"/>
      </c:scatterChart>
      <c:valAx>
        <c:axId val="58281013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crossBetween val="midCat"/>
        <c:dispUnits/>
        <c:majorUnit val="3"/>
      </c:valAx>
      <c:valAx>
        <c:axId val="547670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8281013"/>
        <c:crossesAt val="-99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Beam Signal -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'data&amp;calcs'!$D$2:$D$437</c:f>
              <c:numCache/>
            </c:numRef>
          </c:cat>
          <c:val>
            <c:numRef>
              <c:f>'data&amp;calcs'!$U$2:$U$222</c:f>
              <c:numCache/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3958"/>
        <c:crossesAt val="-30"/>
        <c:auto val="1"/>
        <c:lblOffset val="100"/>
        <c:noMultiLvlLbl val="0"/>
      </c:catAx>
      <c:valAx>
        <c:axId val="63423958"/>
        <c:scaling>
          <c:orientation val="minMax"/>
          <c:max val="0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86349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House 10    Beam Signal -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'data&amp;calcs'!$D$2:$D$437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'data&amp;calcs'!$U$2:$U$35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66944"/>
        <c:crossesAt val="-30"/>
        <c:auto val="1"/>
        <c:lblOffset val="100"/>
        <c:noMultiLvlLbl val="0"/>
      </c:catAx>
      <c:valAx>
        <c:axId val="37066944"/>
        <c:scaling>
          <c:orientation val="minMax"/>
          <c:max val="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4711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House 20     Beam Signal -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'data&amp;calcs'!$D$35:$D$72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cat>
          <c:val>
            <c:numRef>
              <c:f>'data&amp;calcs'!$U$35:$U$72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65167041"/>
        <c:axId val="49632458"/>
      </c:bar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2458"/>
        <c:crossesAt val="-30"/>
        <c:auto val="1"/>
        <c:lblOffset val="100"/>
        <c:noMultiLvlLbl val="0"/>
      </c:catAx>
      <c:valAx>
        <c:axId val="49632458"/>
        <c:scaling>
          <c:orientation val="minMax"/>
          <c:max val="0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67041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House 30     Beam Signal -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'data&amp;calcs'!$D$72:$D$111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cat>
          <c:val>
            <c:numRef>
              <c:f>'data&amp;calcs'!$U$72:$U$111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6132"/>
        <c:crossesAt val="-30"/>
        <c:auto val="1"/>
        <c:lblOffset val="100"/>
        <c:noMultiLvlLbl val="0"/>
      </c:catAx>
      <c:valAx>
        <c:axId val="60806132"/>
        <c:scaling>
          <c:orientation val="minMax"/>
          <c:max val="0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38939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House 40     Beam Signal -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'data&amp;calcs'!$D$111:$D$145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'data&amp;calcs'!$U$111:$U$145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9630"/>
        <c:crossesAt val="-30"/>
        <c:auto val="1"/>
        <c:lblOffset val="100"/>
        <c:noMultiLvlLbl val="0"/>
      </c:catAx>
      <c:valAx>
        <c:axId val="26349630"/>
        <c:scaling>
          <c:orientation val="minMax"/>
          <c:max val="0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84277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House 50     Beam Signal -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'data&amp;calcs'!$D$145:$D$182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cat>
          <c:val>
            <c:numRef>
              <c:f>'data&amp;calcs'!$U$145:$U$182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axId val="35820079"/>
        <c:axId val="53945256"/>
      </c:bar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45256"/>
        <c:crossesAt val="-30"/>
        <c:auto val="1"/>
        <c:lblOffset val="100"/>
        <c:noMultiLvlLbl val="0"/>
      </c:catAx>
      <c:valAx>
        <c:axId val="53945256"/>
        <c:scaling>
          <c:orientation val="minMax"/>
          <c:max val="0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20079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House 60N     Beam Signal - Test Signal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'data&amp;calcs'!$G$1</c:f>
              <c:strCache>
                <c:ptCount val="1"/>
                <c:pt idx="0">
                  <c:v>db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'data&amp;calcs'!$D$182:$D$202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'data&amp;calcs'!$U$182:$U$202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9586"/>
        <c:crossesAt val="-30"/>
        <c:auto val="1"/>
        <c:lblOffset val="100"/>
        <c:noMultiLvlLbl val="0"/>
      </c:catAx>
      <c:valAx>
        <c:axId val="7489586"/>
        <c:scaling>
          <c:orientation val="minMax"/>
          <c:max val="0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0.26075</cdr:y>
    </cdr:from>
    <cdr:to>
      <cdr:x>0.638</cdr:x>
      <cdr:y>0.32775</cdr:y>
    </cdr:to>
    <cdr:sp>
      <cdr:nvSpPr>
        <cdr:cNvPr id="1" name="TextBox 1"/>
        <cdr:cNvSpPr txBox="1">
          <a:spLocks noChangeArrowheads="1"/>
        </cdr:cNvSpPr>
      </cdr:nvSpPr>
      <cdr:spPr>
        <a:xfrm>
          <a:off x="6810375" y="8096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EWA BPM</a:t>
          </a:r>
        </a:p>
      </cdr:txBody>
    </cdr:sp>
  </cdr:relSizeAnchor>
  <cdr:relSizeAnchor xmlns:cdr="http://schemas.openxmlformats.org/drawingml/2006/chartDrawing">
    <cdr:from>
      <cdr:x>0.59725</cdr:x>
      <cdr:y>0.32775</cdr:y>
    </cdr:from>
    <cdr:to>
      <cdr:x>0.59725</cdr:x>
      <cdr:y>0.401</cdr:y>
    </cdr:to>
    <cdr:sp>
      <cdr:nvSpPr>
        <cdr:cNvPr id="2" name="Line 2"/>
        <cdr:cNvSpPr>
          <a:spLocks/>
        </cdr:cNvSpPr>
      </cdr:nvSpPr>
      <cdr:spPr>
        <a:xfrm>
          <a:off x="6972300" y="1019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0.32775</cdr:y>
    </cdr:from>
    <cdr:to>
      <cdr:x>0.625</cdr:x>
      <cdr:y>0.38</cdr:y>
    </cdr:to>
    <cdr:sp>
      <cdr:nvSpPr>
        <cdr:cNvPr id="3" name="Line 3"/>
        <cdr:cNvSpPr>
          <a:spLocks/>
        </cdr:cNvSpPr>
      </cdr:nvSpPr>
      <cdr:spPr>
        <a:xfrm>
          <a:off x="7296150" y="1019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0.131</cdr:y>
    </cdr:from>
    <cdr:to>
      <cdr:x>0.69375</cdr:x>
      <cdr:y>0.198</cdr:y>
    </cdr:to>
    <cdr:sp>
      <cdr:nvSpPr>
        <cdr:cNvPr id="4" name="TextBox 4"/>
        <cdr:cNvSpPr txBox="1">
          <a:spLocks noChangeArrowheads="1"/>
        </cdr:cNvSpPr>
      </cdr:nvSpPr>
      <cdr:spPr>
        <a:xfrm>
          <a:off x="7305675" y="400050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Old WA BPM</a:t>
          </a:r>
        </a:p>
      </cdr:txBody>
    </cdr:sp>
  </cdr:relSizeAnchor>
  <cdr:relSizeAnchor xmlns:cdr="http://schemas.openxmlformats.org/drawingml/2006/chartDrawing">
    <cdr:from>
      <cdr:x>0.65175</cdr:x>
      <cdr:y>0.20125</cdr:y>
    </cdr:from>
    <cdr:to>
      <cdr:x>0.65175</cdr:x>
      <cdr:y>0.26075</cdr:y>
    </cdr:to>
    <cdr:sp>
      <cdr:nvSpPr>
        <cdr:cNvPr id="5" name="Line 5"/>
        <cdr:cNvSpPr>
          <a:spLocks/>
        </cdr:cNvSpPr>
      </cdr:nvSpPr>
      <cdr:spPr>
        <a:xfrm>
          <a:off x="7610475" y="628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0.66375</cdr:x>
      <cdr:y>0.38</cdr:y>
    </cdr:from>
    <cdr:to>
      <cdr:x>0.707</cdr:x>
      <cdr:y>0.447</cdr:y>
    </cdr:to>
    <cdr:sp>
      <cdr:nvSpPr>
        <cdr:cNvPr id="6" name="TextBox 6"/>
        <cdr:cNvSpPr txBox="1">
          <a:spLocks noChangeArrowheads="1"/>
        </cdr:cNvSpPr>
      </cdr:nvSpPr>
      <cdr:spPr>
        <a:xfrm>
          <a:off x="7743825" y="11811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0.67675</cdr:x>
      <cdr:y>0.4645</cdr:y>
    </cdr:from>
    <cdr:to>
      <cdr:x>0.67675</cdr:x>
      <cdr:y>0.66775</cdr:y>
    </cdr:to>
    <cdr:sp>
      <cdr:nvSpPr>
        <cdr:cNvPr id="7" name="Line 7"/>
        <cdr:cNvSpPr>
          <a:spLocks/>
        </cdr:cNvSpPr>
      </cdr:nvSpPr>
      <cdr:spPr>
        <a:xfrm>
          <a:off x="7896225" y="14478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0.6475</cdr:y>
    </cdr:from>
    <cdr:to>
      <cdr:x>0.75675</cdr:x>
      <cdr:y>0.701</cdr:y>
    </cdr:to>
    <cdr:sp>
      <cdr:nvSpPr>
        <cdr:cNvPr id="1" name="TextBox 1"/>
        <cdr:cNvSpPr txBox="1">
          <a:spLocks noChangeArrowheads="1"/>
        </cdr:cNvSpPr>
      </cdr:nvSpPr>
      <cdr:spPr>
        <a:xfrm>
          <a:off x="3695700" y="240982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EWA BPM</a:t>
          </a:r>
        </a:p>
      </cdr:txBody>
    </cdr:sp>
  </cdr:relSizeAnchor>
  <cdr:relSizeAnchor xmlns:cdr="http://schemas.openxmlformats.org/drawingml/2006/chartDrawing">
    <cdr:from>
      <cdr:x>0.8165</cdr:x>
      <cdr:y>0.6475</cdr:y>
    </cdr:from>
    <cdr:to>
      <cdr:x>0.9645</cdr:x>
      <cdr:y>0.701</cdr:y>
    </cdr:to>
    <cdr:sp>
      <cdr:nvSpPr>
        <cdr:cNvPr id="2" name="TextBox 2"/>
        <cdr:cNvSpPr txBox="1">
          <a:spLocks noChangeArrowheads="1"/>
        </cdr:cNvSpPr>
      </cdr:nvSpPr>
      <cdr:spPr>
        <a:xfrm>
          <a:off x="4724400" y="2409825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Old WA BPM</a:t>
          </a:r>
        </a:p>
      </cdr:txBody>
    </cdr:sp>
  </cdr:relSizeAnchor>
  <cdr:relSizeAnchor xmlns:cdr="http://schemas.openxmlformats.org/drawingml/2006/chartDrawing">
    <cdr:from>
      <cdr:x>0.17875</cdr:x>
      <cdr:y>0.6475</cdr:y>
    </cdr:from>
    <cdr:to>
      <cdr:x>0.26925</cdr:x>
      <cdr:y>0.701</cdr:y>
    </cdr:to>
    <cdr:sp>
      <cdr:nvSpPr>
        <cdr:cNvPr id="3" name="TextBox 3"/>
        <cdr:cNvSpPr txBox="1">
          <a:spLocks noChangeArrowheads="1"/>
        </cdr:cNvSpPr>
      </cdr:nvSpPr>
      <cdr:spPr>
        <a:xfrm>
          <a:off x="1028700" y="24098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0.38725</cdr:x>
      <cdr:y>0.6475</cdr:y>
    </cdr:from>
    <cdr:to>
      <cdr:x>0.4135</cdr:x>
      <cdr:y>0.701</cdr:y>
    </cdr:to>
    <cdr:sp>
      <cdr:nvSpPr>
        <cdr:cNvPr id="4" name="TextBox 4"/>
        <cdr:cNvSpPr txBox="1">
          <a:spLocks noChangeArrowheads="1"/>
        </cdr:cNvSpPr>
      </cdr:nvSpPr>
      <cdr:spPr>
        <a:xfrm>
          <a:off x="2238375" y="2409825"/>
          <a:ext cx="152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19050</xdr:rowOff>
    </xdr:from>
    <xdr:to>
      <xdr:col>13</xdr:col>
      <xdr:colOff>85725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219325" y="504825"/>
        <a:ext cx="5791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95250</xdr:rowOff>
    </xdr:from>
    <xdr:to>
      <xdr:col>14</xdr:col>
      <xdr:colOff>152400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895600" y="1876425"/>
        <a:ext cx="5791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0.73075</cdr:x>
      <cdr:y>0.677</cdr:y>
    </cdr:from>
    <cdr:to>
      <cdr:x>0.84925</cdr:x>
      <cdr:y>0.7305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252412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EWA BPM</a:t>
          </a:r>
        </a:p>
      </cdr:txBody>
    </cdr:sp>
  </cdr:relSizeAnchor>
  <cdr:relSizeAnchor xmlns:cdr="http://schemas.openxmlformats.org/drawingml/2006/chartDrawing">
    <cdr:from>
      <cdr:x>0.2505</cdr:x>
      <cdr:y>0.677</cdr:y>
    </cdr:from>
    <cdr:to>
      <cdr:x>0.341</cdr:x>
      <cdr:y>0.7305</cdr:y>
    </cdr:to>
    <cdr:sp>
      <cdr:nvSpPr>
        <cdr:cNvPr id="2" name="TextBox 2"/>
        <cdr:cNvSpPr txBox="1">
          <a:spLocks noChangeArrowheads="1"/>
        </cdr:cNvSpPr>
      </cdr:nvSpPr>
      <cdr:spPr>
        <a:xfrm>
          <a:off x="1447800" y="25241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95250</xdr:rowOff>
    </xdr:from>
    <xdr:to>
      <xdr:col>14</xdr:col>
      <xdr:colOff>152400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895600" y="1876425"/>
        <a:ext cx="5791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0.2575</cdr:x>
      <cdr:y>0.68825</cdr:y>
    </cdr:from>
    <cdr:to>
      <cdr:x>0.348</cdr:x>
      <cdr:y>0.74175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25622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95250</xdr:rowOff>
    </xdr:from>
    <xdr:to>
      <xdr:col>14</xdr:col>
      <xdr:colOff>152400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895600" y="1876425"/>
        <a:ext cx="5791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0.6935</cdr:y>
    </cdr:from>
    <cdr:to>
      <cdr:x>0.1725</cdr:x>
      <cdr:y>0.747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581275"/>
          <a:ext cx="152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95250</xdr:rowOff>
    </xdr:from>
    <xdr:to>
      <xdr:col>14</xdr:col>
      <xdr:colOff>152400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895600" y="1876425"/>
        <a:ext cx="5791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0.62425</cdr:y>
    </cdr:from>
    <cdr:to>
      <cdr:x>0.41275</cdr:x>
      <cdr:y>0.67775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23241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0.63</cdr:x>
      <cdr:y>0.64325</cdr:y>
    </cdr:from>
    <cdr:to>
      <cdr:x>0.7485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648075" y="2400300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EWA BPM</a:t>
          </a:r>
        </a:p>
      </cdr:txBody>
    </cdr:sp>
  </cdr:relSizeAnchor>
  <cdr:relSizeAnchor xmlns:cdr="http://schemas.openxmlformats.org/drawingml/2006/chartDrawing">
    <cdr:from>
      <cdr:x>0.2505</cdr:x>
      <cdr:y>0.52375</cdr:y>
    </cdr:from>
    <cdr:to>
      <cdr:x>0.341</cdr:x>
      <cdr:y>0.57725</cdr:y>
    </cdr:to>
    <cdr:sp>
      <cdr:nvSpPr>
        <cdr:cNvPr id="3" name="TextBox 3"/>
        <cdr:cNvSpPr txBox="1">
          <a:spLocks noChangeArrowheads="1"/>
        </cdr:cNvSpPr>
      </cdr:nvSpPr>
      <cdr:spPr>
        <a:xfrm>
          <a:off x="1447800" y="19526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</cdr:x>
      <cdr:y>0.187</cdr:y>
    </cdr:from>
    <cdr:to>
      <cdr:x>0.92375</cdr:x>
      <cdr:y>0.254</cdr:y>
    </cdr:to>
    <cdr:sp>
      <cdr:nvSpPr>
        <cdr:cNvPr id="1" name="TextBox 1"/>
        <cdr:cNvSpPr txBox="1">
          <a:spLocks noChangeArrowheads="1"/>
        </cdr:cNvSpPr>
      </cdr:nvSpPr>
      <cdr:spPr>
        <a:xfrm>
          <a:off x="10144125" y="5810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EWA BPM</a:t>
          </a:r>
        </a:p>
      </cdr:txBody>
    </cdr:sp>
  </cdr:relSizeAnchor>
  <cdr:relSizeAnchor xmlns:cdr="http://schemas.openxmlformats.org/drawingml/2006/chartDrawing">
    <cdr:from>
      <cdr:x>0.47425</cdr:x>
      <cdr:y>0.2365</cdr:y>
    </cdr:from>
    <cdr:to>
      <cdr:x>0.5175</cdr:x>
      <cdr:y>0.3035</cdr:y>
    </cdr:to>
    <cdr:sp>
      <cdr:nvSpPr>
        <cdr:cNvPr id="2" name="TextBox 3"/>
        <cdr:cNvSpPr txBox="1">
          <a:spLocks noChangeArrowheads="1"/>
        </cdr:cNvSpPr>
      </cdr:nvSpPr>
      <cdr:spPr>
        <a:xfrm>
          <a:off x="5534025" y="7334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0.49275</cdr:x>
      <cdr:y>0.30275</cdr:y>
    </cdr:from>
    <cdr:to>
      <cdr:x>0.49275</cdr:x>
      <cdr:y>0.5485</cdr:y>
    </cdr:to>
    <cdr:sp>
      <cdr:nvSpPr>
        <cdr:cNvPr id="3" name="Line 4"/>
        <cdr:cNvSpPr>
          <a:spLocks/>
        </cdr:cNvSpPr>
      </cdr:nvSpPr>
      <cdr:spPr>
        <a:xfrm>
          <a:off x="5753100" y="942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0.8865</cdr:x>
      <cdr:y>0.2365</cdr:y>
    </cdr:from>
    <cdr:to>
      <cdr:x>0.8865</cdr:x>
      <cdr:y>0.30275</cdr:y>
    </cdr:to>
    <cdr:sp>
      <cdr:nvSpPr>
        <cdr:cNvPr id="4" name="Line 5"/>
        <cdr:cNvSpPr>
          <a:spLocks/>
        </cdr:cNvSpPr>
      </cdr:nvSpPr>
      <cdr:spPr>
        <a:xfrm>
          <a:off x="10344150" y="733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0.90975</cdr:x>
      <cdr:y>0.254</cdr:y>
    </cdr:from>
    <cdr:to>
      <cdr:x>0.90975</cdr:x>
      <cdr:y>0.3875</cdr:y>
    </cdr:to>
    <cdr:sp>
      <cdr:nvSpPr>
        <cdr:cNvPr id="5" name="Line 8"/>
        <cdr:cNvSpPr>
          <a:spLocks/>
        </cdr:cNvSpPr>
      </cdr:nvSpPr>
      <cdr:spPr>
        <a:xfrm>
          <a:off x="10620375" y="790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95250</xdr:rowOff>
    </xdr:from>
    <xdr:to>
      <xdr:col>14</xdr:col>
      <xdr:colOff>152400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895600" y="1876425"/>
        <a:ext cx="5791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0.6085</cdr:y>
    </cdr:from>
    <cdr:to>
      <cdr:x>0.894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4314825" y="22669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Old WA BPM</a:t>
          </a:r>
        </a:p>
      </cdr:txBody>
    </cdr:sp>
  </cdr:relSizeAnchor>
  <cdr:relSizeAnchor xmlns:cdr="http://schemas.openxmlformats.org/drawingml/2006/chartDrawing">
    <cdr:from>
      <cdr:x>0.27875</cdr:x>
      <cdr:y>0.38125</cdr:y>
    </cdr:from>
    <cdr:to>
      <cdr:x>0.379</cdr:x>
      <cdr:y>0.43475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14192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Splitters</a:t>
          </a:r>
        </a:p>
      </cdr:txBody>
    </cdr:sp>
  </cdr:relSizeAnchor>
  <cdr:relSizeAnchor xmlns:cdr="http://schemas.openxmlformats.org/drawingml/2006/chartDrawing">
    <cdr:from>
      <cdr:x>0.1675</cdr:x>
      <cdr:y>0.43575</cdr:y>
    </cdr:from>
    <cdr:to>
      <cdr:x>0.3175</cdr:x>
      <cdr:y>0.6635</cdr:y>
    </cdr:to>
    <cdr:sp>
      <cdr:nvSpPr>
        <cdr:cNvPr id="3" name="Line 3"/>
        <cdr:cNvSpPr>
          <a:spLocks/>
        </cdr:cNvSpPr>
      </cdr:nvSpPr>
      <cdr:spPr>
        <a:xfrm flipH="1">
          <a:off x="962025" y="1619250"/>
          <a:ext cx="8667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</cdr:x>
      <cdr:y>0.43575</cdr:y>
    </cdr:from>
    <cdr:to>
      <cdr:x>0.3175</cdr:x>
      <cdr:y>0.6635</cdr:y>
    </cdr:to>
    <cdr:sp>
      <cdr:nvSpPr>
        <cdr:cNvPr id="4" name="Line 4"/>
        <cdr:cNvSpPr>
          <a:spLocks/>
        </cdr:cNvSpPr>
      </cdr:nvSpPr>
      <cdr:spPr>
        <a:xfrm flipH="1">
          <a:off x="1685925" y="1619250"/>
          <a:ext cx="1524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0.43575</cdr:y>
    </cdr:from>
    <cdr:to>
      <cdr:x>0.39425</cdr:x>
      <cdr:y>0.564</cdr:y>
    </cdr:to>
    <cdr:sp>
      <cdr:nvSpPr>
        <cdr:cNvPr id="5" name="Line 5"/>
        <cdr:cNvSpPr>
          <a:spLocks/>
        </cdr:cNvSpPr>
      </cdr:nvSpPr>
      <cdr:spPr>
        <a:xfrm>
          <a:off x="1838325" y="1619250"/>
          <a:ext cx="4476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0.43575</cdr:y>
    </cdr:from>
    <cdr:to>
      <cdr:x>0.428</cdr:x>
      <cdr:y>0.679</cdr:y>
    </cdr:to>
    <cdr:sp>
      <cdr:nvSpPr>
        <cdr:cNvPr id="6" name="Line 6"/>
        <cdr:cNvSpPr>
          <a:spLocks/>
        </cdr:cNvSpPr>
      </cdr:nvSpPr>
      <cdr:spPr>
        <a:xfrm>
          <a:off x="1838325" y="1619250"/>
          <a:ext cx="6381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95250</xdr:rowOff>
    </xdr:from>
    <xdr:to>
      <xdr:col>14</xdr:col>
      <xdr:colOff>152400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895600" y="1876425"/>
        <a:ext cx="57912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33</xdr:row>
      <xdr:rowOff>114300</xdr:rowOff>
    </xdr:from>
    <xdr:to>
      <xdr:col>21</xdr:col>
      <xdr:colOff>152400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7324725" y="5457825"/>
        <a:ext cx="56292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3</xdr:row>
      <xdr:rowOff>66675</xdr:rowOff>
    </xdr:from>
    <xdr:to>
      <xdr:col>19</xdr:col>
      <xdr:colOff>419100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6372225" y="552450"/>
        <a:ext cx="5629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</cdr:x>
      <cdr:y>0.3665</cdr:y>
    </cdr:from>
    <cdr:to>
      <cdr:x>0.60725</cdr:x>
      <cdr:y>0.4335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11430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0.5815</cdr:x>
      <cdr:y>0.43275</cdr:y>
    </cdr:from>
    <cdr:to>
      <cdr:x>0.5815</cdr:x>
      <cdr:y>0.531</cdr:y>
    </cdr:to>
    <cdr:sp>
      <cdr:nvSpPr>
        <cdr:cNvPr id="2" name="Line 2"/>
        <cdr:cNvSpPr>
          <a:spLocks/>
        </cdr:cNvSpPr>
      </cdr:nvSpPr>
      <cdr:spPr>
        <a:xfrm>
          <a:off x="6781800" y="13430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</cdr:x>
      <cdr:y>0.531</cdr:y>
    </cdr:from>
    <cdr:to>
      <cdr:x>0.25875</cdr:x>
      <cdr:y>0.598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657350"/>
          <a:ext cx="161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?</a:t>
          </a:r>
        </a:p>
      </cdr:txBody>
    </cdr:sp>
  </cdr:relSizeAnchor>
  <cdr:relSizeAnchor xmlns:cdr="http://schemas.openxmlformats.org/drawingml/2006/chartDrawing">
    <cdr:from>
      <cdr:x>0.2505</cdr:x>
      <cdr:y>0.598</cdr:y>
    </cdr:from>
    <cdr:to>
      <cdr:x>0.2505</cdr:x>
      <cdr:y>0.65</cdr:y>
    </cdr:to>
    <cdr:sp>
      <cdr:nvSpPr>
        <cdr:cNvPr id="2" name="Line 2"/>
        <cdr:cNvSpPr>
          <a:spLocks/>
        </cdr:cNvSpPr>
      </cdr:nvSpPr>
      <cdr:spPr>
        <a:xfrm>
          <a:off x="2924175" y="1866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0.3205</cdr:y>
    </cdr:from>
    <cdr:to>
      <cdr:x>0.15425</cdr:x>
      <cdr:y>0.3875</cdr:y>
    </cdr:to>
    <cdr:sp>
      <cdr:nvSpPr>
        <cdr:cNvPr id="1" name="TextBox 2"/>
        <cdr:cNvSpPr txBox="1">
          <a:spLocks noChangeArrowheads="1"/>
        </cdr:cNvSpPr>
      </cdr:nvSpPr>
      <cdr:spPr>
        <a:xfrm>
          <a:off x="1295400" y="1000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0.1545</cdr:x>
      <cdr:y>0.3205</cdr:y>
    </cdr:from>
    <cdr:to>
      <cdr:x>0.19775</cdr:x>
      <cdr:y>0.3875</cdr:y>
    </cdr:to>
    <cdr:sp>
      <cdr:nvSpPr>
        <cdr:cNvPr id="2" name="TextBox 3"/>
        <cdr:cNvSpPr txBox="1">
          <a:spLocks noChangeArrowheads="1"/>
        </cdr:cNvSpPr>
      </cdr:nvSpPr>
      <cdr:spPr>
        <a:xfrm>
          <a:off x="1800225" y="1000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0.24325</cdr:x>
      <cdr:y>0.3205</cdr:y>
    </cdr:from>
    <cdr:to>
      <cdr:x>0.2865</cdr:x>
      <cdr:y>0.3875</cdr:y>
    </cdr:to>
    <cdr:sp>
      <cdr:nvSpPr>
        <cdr:cNvPr id="3" name="TextBox 4"/>
        <cdr:cNvSpPr txBox="1">
          <a:spLocks noChangeArrowheads="1"/>
        </cdr:cNvSpPr>
      </cdr:nvSpPr>
      <cdr:spPr>
        <a:xfrm>
          <a:off x="2838450" y="1000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0.8635</cdr:x>
      <cdr:y>0.3205</cdr:y>
    </cdr:from>
    <cdr:to>
      <cdr:x>0.90675</cdr:x>
      <cdr:y>0.3875</cdr:y>
    </cdr:to>
    <cdr:sp>
      <cdr:nvSpPr>
        <cdr:cNvPr id="4" name="TextBox 5"/>
        <cdr:cNvSpPr txBox="1">
          <a:spLocks noChangeArrowheads="1"/>
        </cdr:cNvSpPr>
      </cdr:nvSpPr>
      <cdr:spPr>
        <a:xfrm>
          <a:off x="10077450" y="1000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0.13325</cdr:x>
      <cdr:y>0.3875</cdr:y>
    </cdr:from>
    <cdr:to>
      <cdr:x>0.13325</cdr:x>
      <cdr:y>0.54175</cdr:y>
    </cdr:to>
    <cdr:sp>
      <cdr:nvSpPr>
        <cdr:cNvPr id="5" name="Line 6"/>
        <cdr:cNvSpPr>
          <a:spLocks/>
        </cdr:cNvSpPr>
      </cdr:nvSpPr>
      <cdr:spPr>
        <a:xfrm>
          <a:off x="1552575" y="12096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0.3875</cdr:y>
    </cdr:from>
    <cdr:to>
      <cdr:x>0.1775</cdr:x>
      <cdr:y>0.47825</cdr:y>
    </cdr:to>
    <cdr:sp>
      <cdr:nvSpPr>
        <cdr:cNvPr id="6" name="Line 7"/>
        <cdr:cNvSpPr>
          <a:spLocks/>
        </cdr:cNvSpPr>
      </cdr:nvSpPr>
      <cdr:spPr>
        <a:xfrm>
          <a:off x="2057400" y="1209675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0.26525</cdr:x>
      <cdr:y>0.3875</cdr:y>
    </cdr:from>
    <cdr:to>
      <cdr:x>0.26525</cdr:x>
      <cdr:y>0.51325</cdr:y>
    </cdr:to>
    <cdr:sp>
      <cdr:nvSpPr>
        <cdr:cNvPr id="7" name="Line 8"/>
        <cdr:cNvSpPr>
          <a:spLocks/>
        </cdr:cNvSpPr>
      </cdr:nvSpPr>
      <cdr:spPr>
        <a:xfrm>
          <a:off x="3095625" y="12096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0.3875</cdr:y>
    </cdr:from>
    <cdr:to>
      <cdr:x>0.88025</cdr:x>
      <cdr:y>0.54175</cdr:y>
    </cdr:to>
    <cdr:sp>
      <cdr:nvSpPr>
        <cdr:cNvPr id="8" name="Line 9"/>
        <cdr:cNvSpPr>
          <a:spLocks/>
        </cdr:cNvSpPr>
      </cdr:nvSpPr>
      <cdr:spPr>
        <a:xfrm>
          <a:off x="10277475" y="12096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0.74875</cdr:x>
      <cdr:y>0.208</cdr:y>
    </cdr:from>
    <cdr:to>
      <cdr:x>0.8035</cdr:x>
      <cdr:y>0.275</cdr:y>
    </cdr:to>
    <cdr:sp>
      <cdr:nvSpPr>
        <cdr:cNvPr id="9" name="TextBox 10"/>
        <cdr:cNvSpPr txBox="1">
          <a:spLocks noChangeArrowheads="1"/>
        </cdr:cNvSpPr>
      </cdr:nvSpPr>
      <cdr:spPr>
        <a:xfrm>
          <a:off x="8734425" y="6477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EWA BPM</a:t>
          </a:r>
        </a:p>
      </cdr:txBody>
    </cdr:sp>
  </cdr:relSizeAnchor>
  <cdr:relSizeAnchor xmlns:cdr="http://schemas.openxmlformats.org/drawingml/2006/chartDrawing">
    <cdr:from>
      <cdr:x>0.74875</cdr:x>
      <cdr:y>0.28525</cdr:y>
    </cdr:from>
    <cdr:to>
      <cdr:x>0.74875</cdr:x>
      <cdr:y>0.3515</cdr:y>
    </cdr:to>
    <cdr:sp>
      <cdr:nvSpPr>
        <cdr:cNvPr id="10" name="Line 11"/>
        <cdr:cNvSpPr>
          <a:spLocks/>
        </cdr:cNvSpPr>
      </cdr:nvSpPr>
      <cdr:spPr>
        <a:xfrm>
          <a:off x="8734425" y="885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0.79325</cdr:x>
      <cdr:y>0.275</cdr:y>
    </cdr:from>
    <cdr:to>
      <cdr:x>0.79325</cdr:x>
      <cdr:y>0.47825</cdr:y>
    </cdr:to>
    <cdr:sp>
      <cdr:nvSpPr>
        <cdr:cNvPr id="11" name="Line 12"/>
        <cdr:cNvSpPr>
          <a:spLocks/>
        </cdr:cNvSpPr>
      </cdr:nvSpPr>
      <cdr:spPr>
        <a:xfrm>
          <a:off x="9258300" y="857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0.1765</cdr:x>
      <cdr:y>0.13825</cdr:y>
    </cdr:from>
    <cdr:to>
      <cdr:x>0.23125</cdr:x>
      <cdr:y>0.20525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057400" y="4286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EWA BPM</a:t>
          </a:r>
        </a:p>
      </cdr:txBody>
    </cdr:sp>
  </cdr:relSizeAnchor>
  <cdr:relSizeAnchor xmlns:cdr="http://schemas.openxmlformats.org/drawingml/2006/chartDrawing">
    <cdr:from>
      <cdr:x>0.1765</cdr:x>
      <cdr:y>0.21875</cdr:y>
    </cdr:from>
    <cdr:to>
      <cdr:x>0.1765</cdr:x>
      <cdr:y>0.28175</cdr:y>
    </cdr:to>
    <cdr:sp>
      <cdr:nvSpPr>
        <cdr:cNvPr id="13" name="Line 14"/>
        <cdr:cNvSpPr>
          <a:spLocks/>
        </cdr:cNvSpPr>
      </cdr:nvSpPr>
      <cdr:spPr>
        <a:xfrm>
          <a:off x="2057400" y="6762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0.221</cdr:x>
      <cdr:y>0.208</cdr:y>
    </cdr:from>
    <cdr:to>
      <cdr:x>0.221</cdr:x>
      <cdr:y>0.41325</cdr:y>
    </cdr:to>
    <cdr:sp>
      <cdr:nvSpPr>
        <cdr:cNvPr id="14" name="Line 15"/>
        <cdr:cNvSpPr>
          <a:spLocks/>
        </cdr:cNvSpPr>
      </cdr:nvSpPr>
      <cdr:spPr>
        <a:xfrm>
          <a:off x="2571750" y="6477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0.32375</cdr:y>
    </cdr:from>
    <cdr:to>
      <cdr:x>0.2675</cdr:x>
      <cdr:y>0.39075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00965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EWA BPM</a:t>
          </a:r>
        </a:p>
      </cdr:txBody>
    </cdr:sp>
  </cdr:relSizeAnchor>
  <cdr:relSizeAnchor xmlns:cdr="http://schemas.openxmlformats.org/drawingml/2006/chartDrawing">
    <cdr:from>
      <cdr:x>0.1405</cdr:x>
      <cdr:y>0.22975</cdr:y>
    </cdr:from>
    <cdr:to>
      <cdr:x>0.20825</cdr:x>
      <cdr:y>0.29675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714375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Old WA BPM</a:t>
          </a:r>
        </a:p>
      </cdr:txBody>
    </cdr:sp>
  </cdr:relSizeAnchor>
  <cdr:relSizeAnchor xmlns:cdr="http://schemas.openxmlformats.org/drawingml/2006/chartDrawing">
    <cdr:from>
      <cdr:x>0.73675</cdr:x>
      <cdr:y>0.3415</cdr:y>
    </cdr:from>
    <cdr:to>
      <cdr:x>0.78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8601075" y="10668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0.2155</cdr:x>
      <cdr:y>0.3765</cdr:y>
    </cdr:from>
    <cdr:to>
      <cdr:x>0.2155</cdr:x>
      <cdr:y>0.43625</cdr:y>
    </cdr:to>
    <cdr:sp>
      <cdr:nvSpPr>
        <cdr:cNvPr id="4" name="Line 4"/>
        <cdr:cNvSpPr>
          <a:spLocks/>
        </cdr:cNvSpPr>
      </cdr:nvSpPr>
      <cdr:spPr>
        <a:xfrm>
          <a:off x="2514600" y="1171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0.4645</cdr:y>
    </cdr:from>
    <cdr:to>
      <cdr:x>0.15225</cdr:x>
      <cdr:y>0.5315</cdr:y>
    </cdr:to>
    <cdr:sp>
      <cdr:nvSpPr>
        <cdr:cNvPr id="5" name="TextBox 5"/>
        <cdr:cNvSpPr txBox="1">
          <a:spLocks noChangeArrowheads="1"/>
        </cdr:cNvSpPr>
      </cdr:nvSpPr>
      <cdr:spPr>
        <a:xfrm>
          <a:off x="1266825" y="14478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</a:t>
          </a:r>
        </a:p>
      </cdr:txBody>
    </cdr:sp>
  </cdr:relSizeAnchor>
  <cdr:relSizeAnchor xmlns:cdr="http://schemas.openxmlformats.org/drawingml/2006/chartDrawing">
    <cdr:from>
      <cdr:x>0.13225</cdr:x>
      <cdr:y>0.531</cdr:y>
    </cdr:from>
    <cdr:to>
      <cdr:x>0.13225</cdr:x>
      <cdr:y>0.598</cdr:y>
    </cdr:to>
    <cdr:sp>
      <cdr:nvSpPr>
        <cdr:cNvPr id="6" name="Line 6"/>
        <cdr:cNvSpPr>
          <a:spLocks/>
        </cdr:cNvSpPr>
      </cdr:nvSpPr>
      <cdr:spPr>
        <a:xfrm>
          <a:off x="1543050" y="1657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</cdr:x>
      <cdr:y>0.4085</cdr:y>
    </cdr:from>
    <cdr:to>
      <cdr:x>0.759</cdr:x>
      <cdr:y>0.73125</cdr:y>
    </cdr:to>
    <cdr:sp>
      <cdr:nvSpPr>
        <cdr:cNvPr id="7" name="Line 7"/>
        <cdr:cNvSpPr>
          <a:spLocks/>
        </cdr:cNvSpPr>
      </cdr:nvSpPr>
      <cdr:spPr>
        <a:xfrm>
          <a:off x="8858250" y="12668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0.86175</cdr:x>
      <cdr:y>0.32375</cdr:y>
    </cdr:from>
    <cdr:to>
      <cdr:x>0.9115</cdr:x>
      <cdr:y>0.39075</cdr:y>
    </cdr:to>
    <cdr:sp>
      <cdr:nvSpPr>
        <cdr:cNvPr id="8" name="TextBox 8"/>
        <cdr:cNvSpPr txBox="1">
          <a:spLocks noChangeArrowheads="1"/>
        </cdr:cNvSpPr>
      </cdr:nvSpPr>
      <cdr:spPr>
        <a:xfrm>
          <a:off x="10058400" y="100965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Splitters</a:t>
          </a:r>
        </a:p>
      </cdr:txBody>
    </cdr:sp>
  </cdr:relSizeAnchor>
  <cdr:relSizeAnchor xmlns:cdr="http://schemas.openxmlformats.org/drawingml/2006/chartDrawing">
    <cdr:from>
      <cdr:x>0.8525</cdr:x>
      <cdr:y>0.39075</cdr:y>
    </cdr:from>
    <cdr:to>
      <cdr:x>0.88375</cdr:x>
      <cdr:y>0.531</cdr:y>
    </cdr:to>
    <cdr:sp>
      <cdr:nvSpPr>
        <cdr:cNvPr id="9" name="Line 9"/>
        <cdr:cNvSpPr>
          <a:spLocks/>
        </cdr:cNvSpPr>
      </cdr:nvSpPr>
      <cdr:spPr>
        <a:xfrm flipH="1">
          <a:off x="9953625" y="1219200"/>
          <a:ext cx="361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0.88375</cdr:x>
      <cdr:y>0.39075</cdr:y>
    </cdr:from>
    <cdr:to>
      <cdr:x>0.88375</cdr:x>
      <cdr:y>0.531</cdr:y>
    </cdr:to>
    <cdr:sp>
      <cdr:nvSpPr>
        <cdr:cNvPr id="10" name="Line 10"/>
        <cdr:cNvSpPr>
          <a:spLocks/>
        </cdr:cNvSpPr>
      </cdr:nvSpPr>
      <cdr:spPr>
        <a:xfrm>
          <a:off x="10315575" y="1219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0.88375</cdr:x>
      <cdr:y>0.39075</cdr:y>
    </cdr:from>
    <cdr:to>
      <cdr:x>0.9255</cdr:x>
      <cdr:y>0.64675</cdr:y>
    </cdr:to>
    <cdr:sp>
      <cdr:nvSpPr>
        <cdr:cNvPr id="11" name="Line 11"/>
        <cdr:cNvSpPr>
          <a:spLocks/>
        </cdr:cNvSpPr>
      </cdr:nvSpPr>
      <cdr:spPr>
        <a:xfrm>
          <a:off x="10315575" y="1219200"/>
          <a:ext cx="485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0.29075</cdr:y>
    </cdr:from>
    <cdr:to>
      <cdr:x>0.17225</cdr:x>
      <cdr:y>0.3515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1228725"/>
          <a:ext cx="771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10</a:t>
          </a:r>
        </a:p>
      </cdr:txBody>
    </cdr:sp>
  </cdr:relSizeAnchor>
  <cdr:relSizeAnchor xmlns:cdr="http://schemas.openxmlformats.org/drawingml/2006/chartDrawing">
    <cdr:from>
      <cdr:x>0.91025</cdr:x>
      <cdr:y>0.29075</cdr:y>
    </cdr:from>
    <cdr:to>
      <cdr:x>0.98525</cdr:x>
      <cdr:y>0.3515</cdr:y>
    </cdr:to>
    <cdr:sp>
      <cdr:nvSpPr>
        <cdr:cNvPr id="2" name="TextBox 3"/>
        <cdr:cNvSpPr txBox="1">
          <a:spLocks noChangeArrowheads="1"/>
        </cdr:cNvSpPr>
      </cdr:nvSpPr>
      <cdr:spPr>
        <a:xfrm>
          <a:off x="10620375" y="1228725"/>
          <a:ext cx="876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60S</a:t>
          </a:r>
        </a:p>
      </cdr:txBody>
    </cdr:sp>
  </cdr:relSizeAnchor>
  <cdr:relSizeAnchor xmlns:cdr="http://schemas.openxmlformats.org/drawingml/2006/chartDrawing">
    <cdr:from>
      <cdr:x>0.828</cdr:x>
      <cdr:y>0.29075</cdr:y>
    </cdr:from>
    <cdr:to>
      <cdr:x>0.904</cdr:x>
      <cdr:y>0.3515</cdr:y>
    </cdr:to>
    <cdr:sp>
      <cdr:nvSpPr>
        <cdr:cNvPr id="3" name="TextBox 4"/>
        <cdr:cNvSpPr txBox="1">
          <a:spLocks noChangeArrowheads="1"/>
        </cdr:cNvSpPr>
      </cdr:nvSpPr>
      <cdr:spPr>
        <a:xfrm>
          <a:off x="9658350" y="1228725"/>
          <a:ext cx="885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60N</a:t>
          </a:r>
        </a:p>
      </cdr:txBody>
    </cdr:sp>
  </cdr:relSizeAnchor>
  <cdr:relSizeAnchor xmlns:cdr="http://schemas.openxmlformats.org/drawingml/2006/chartDrawing">
    <cdr:from>
      <cdr:x>0.715</cdr:x>
      <cdr:y>0.29075</cdr:y>
    </cdr:from>
    <cdr:to>
      <cdr:x>0.781</cdr:x>
      <cdr:y>0.3515</cdr:y>
    </cdr:to>
    <cdr:sp>
      <cdr:nvSpPr>
        <cdr:cNvPr id="4" name="TextBox 5"/>
        <cdr:cNvSpPr txBox="1">
          <a:spLocks noChangeArrowheads="1"/>
        </cdr:cNvSpPr>
      </cdr:nvSpPr>
      <cdr:spPr>
        <a:xfrm>
          <a:off x="8334375" y="1228725"/>
          <a:ext cx="771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50</a:t>
          </a:r>
        </a:p>
      </cdr:txBody>
    </cdr:sp>
  </cdr:relSizeAnchor>
  <cdr:relSizeAnchor xmlns:cdr="http://schemas.openxmlformats.org/drawingml/2006/chartDrawing">
    <cdr:from>
      <cdr:x>0.5725</cdr:x>
      <cdr:y>0.29075</cdr:y>
    </cdr:from>
    <cdr:to>
      <cdr:x>0.6385</cdr:x>
      <cdr:y>0.3515</cdr:y>
    </cdr:to>
    <cdr:sp>
      <cdr:nvSpPr>
        <cdr:cNvPr id="5" name="TextBox 6"/>
        <cdr:cNvSpPr txBox="1">
          <a:spLocks noChangeArrowheads="1"/>
        </cdr:cNvSpPr>
      </cdr:nvSpPr>
      <cdr:spPr>
        <a:xfrm>
          <a:off x="6677025" y="1228725"/>
          <a:ext cx="771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40</a:t>
          </a:r>
        </a:p>
      </cdr:txBody>
    </cdr:sp>
  </cdr:relSizeAnchor>
  <cdr:relSizeAnchor xmlns:cdr="http://schemas.openxmlformats.org/drawingml/2006/chartDrawing">
    <cdr:from>
      <cdr:x>0.4015</cdr:x>
      <cdr:y>0.29075</cdr:y>
    </cdr:from>
    <cdr:to>
      <cdr:x>0.4675</cdr:x>
      <cdr:y>0.3515</cdr:y>
    </cdr:to>
    <cdr:sp>
      <cdr:nvSpPr>
        <cdr:cNvPr id="6" name="TextBox 7"/>
        <cdr:cNvSpPr txBox="1">
          <a:spLocks noChangeArrowheads="1"/>
        </cdr:cNvSpPr>
      </cdr:nvSpPr>
      <cdr:spPr>
        <a:xfrm>
          <a:off x="4676775" y="1228725"/>
          <a:ext cx="771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30</a:t>
          </a:r>
        </a:p>
      </cdr:txBody>
    </cdr:sp>
  </cdr:relSizeAnchor>
  <cdr:relSizeAnchor xmlns:cdr="http://schemas.openxmlformats.org/drawingml/2006/chartDrawing">
    <cdr:from>
      <cdr:x>0.24325</cdr:x>
      <cdr:y>0.29075</cdr:y>
    </cdr:from>
    <cdr:to>
      <cdr:x>0.30925</cdr:x>
      <cdr:y>0.3515</cdr:y>
    </cdr:to>
    <cdr:sp>
      <cdr:nvSpPr>
        <cdr:cNvPr id="7" name="TextBox 8"/>
        <cdr:cNvSpPr txBox="1">
          <a:spLocks noChangeArrowheads="1"/>
        </cdr:cNvSpPr>
      </cdr:nvSpPr>
      <cdr:spPr>
        <a:xfrm>
          <a:off x="2828925" y="1228725"/>
          <a:ext cx="771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20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0.29625</cdr:y>
    </cdr:from>
    <cdr:to>
      <cdr:x>0.16325</cdr:x>
      <cdr:y>0.357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1247775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10</a:t>
          </a:r>
        </a:p>
      </cdr:txBody>
    </cdr:sp>
  </cdr:relSizeAnchor>
  <cdr:relSizeAnchor xmlns:cdr="http://schemas.openxmlformats.org/drawingml/2006/chartDrawing">
    <cdr:from>
      <cdr:x>0.90975</cdr:x>
      <cdr:y>0.29625</cdr:y>
    </cdr:from>
    <cdr:to>
      <cdr:x>0.98475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620375" y="1247775"/>
          <a:ext cx="876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60S</a:t>
          </a:r>
        </a:p>
      </cdr:txBody>
    </cdr:sp>
  </cdr:relSizeAnchor>
  <cdr:relSizeAnchor xmlns:cdr="http://schemas.openxmlformats.org/drawingml/2006/chartDrawing">
    <cdr:from>
      <cdr:x>0.82625</cdr:x>
      <cdr:y>0.29625</cdr:y>
    </cdr:from>
    <cdr:to>
      <cdr:x>0.902</cdr:x>
      <cdr:y>0.357</cdr:y>
    </cdr:to>
    <cdr:sp>
      <cdr:nvSpPr>
        <cdr:cNvPr id="3" name="TextBox 3"/>
        <cdr:cNvSpPr txBox="1">
          <a:spLocks noChangeArrowheads="1"/>
        </cdr:cNvSpPr>
      </cdr:nvSpPr>
      <cdr:spPr>
        <a:xfrm>
          <a:off x="9639300" y="1247775"/>
          <a:ext cx="885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60N</a:t>
          </a:r>
        </a:p>
      </cdr:txBody>
    </cdr:sp>
  </cdr:relSizeAnchor>
  <cdr:relSizeAnchor xmlns:cdr="http://schemas.openxmlformats.org/drawingml/2006/chartDrawing">
    <cdr:from>
      <cdr:x>0.71225</cdr:x>
      <cdr:y>0.29625</cdr:y>
    </cdr:from>
    <cdr:to>
      <cdr:x>0.77925</cdr:x>
      <cdr:y>0.357</cdr:y>
    </cdr:to>
    <cdr:sp>
      <cdr:nvSpPr>
        <cdr:cNvPr id="4" name="TextBox 4"/>
        <cdr:cNvSpPr txBox="1">
          <a:spLocks noChangeArrowheads="1"/>
        </cdr:cNvSpPr>
      </cdr:nvSpPr>
      <cdr:spPr>
        <a:xfrm>
          <a:off x="8315325" y="1247775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50</a:t>
          </a:r>
        </a:p>
      </cdr:txBody>
    </cdr:sp>
  </cdr:relSizeAnchor>
  <cdr:relSizeAnchor xmlns:cdr="http://schemas.openxmlformats.org/drawingml/2006/chartDrawing">
    <cdr:from>
      <cdr:x>0.568</cdr:x>
      <cdr:y>0.29625</cdr:y>
    </cdr:from>
    <cdr:to>
      <cdr:x>0.635</cdr:x>
      <cdr:y>0.357</cdr:y>
    </cdr:to>
    <cdr:sp>
      <cdr:nvSpPr>
        <cdr:cNvPr id="5" name="TextBox 5"/>
        <cdr:cNvSpPr txBox="1">
          <a:spLocks noChangeArrowheads="1"/>
        </cdr:cNvSpPr>
      </cdr:nvSpPr>
      <cdr:spPr>
        <a:xfrm>
          <a:off x="6629400" y="1247775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40</a:t>
          </a:r>
        </a:p>
      </cdr:txBody>
    </cdr:sp>
  </cdr:relSizeAnchor>
  <cdr:relSizeAnchor xmlns:cdr="http://schemas.openxmlformats.org/drawingml/2006/chartDrawing">
    <cdr:from>
      <cdr:x>0.39475</cdr:x>
      <cdr:y>0.29625</cdr:y>
    </cdr:from>
    <cdr:to>
      <cdr:x>0.46175</cdr:x>
      <cdr:y>0.357</cdr:y>
    </cdr:to>
    <cdr:sp>
      <cdr:nvSpPr>
        <cdr:cNvPr id="6" name="TextBox 6"/>
        <cdr:cNvSpPr txBox="1">
          <a:spLocks noChangeArrowheads="1"/>
        </cdr:cNvSpPr>
      </cdr:nvSpPr>
      <cdr:spPr>
        <a:xfrm>
          <a:off x="4600575" y="1247775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30</a:t>
          </a:r>
        </a:p>
      </cdr:txBody>
    </cdr:sp>
  </cdr:relSizeAnchor>
  <cdr:relSizeAnchor xmlns:cdr="http://schemas.openxmlformats.org/drawingml/2006/chartDrawing">
    <cdr:from>
      <cdr:x>0.23475</cdr:x>
      <cdr:y>0.29625</cdr:y>
    </cdr:from>
    <cdr:to>
      <cdr:x>0.30175</cdr:x>
      <cdr:y>0.357</cdr:y>
    </cdr:to>
    <cdr:sp>
      <cdr:nvSpPr>
        <cdr:cNvPr id="7" name="TextBox 7"/>
        <cdr:cNvSpPr txBox="1">
          <a:spLocks noChangeArrowheads="1"/>
        </cdr:cNvSpPr>
      </cdr:nvSpPr>
      <cdr:spPr>
        <a:xfrm>
          <a:off x="2733675" y="1247775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House 20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561975</xdr:colOff>
      <xdr:row>1</xdr:row>
      <xdr:rowOff>133350</xdr:rowOff>
    </xdr:from>
    <xdr:to>
      <xdr:col>44</xdr:col>
      <xdr:colOff>19050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5659100" y="295275"/>
        <a:ext cx="116490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542925</xdr:colOff>
      <xdr:row>21</xdr:row>
      <xdr:rowOff>38100</xdr:rowOff>
    </xdr:from>
    <xdr:to>
      <xdr:col>44</xdr:col>
      <xdr:colOff>9525</xdr:colOff>
      <xdr:row>40</xdr:row>
      <xdr:rowOff>66675</xdr:rowOff>
    </xdr:to>
    <xdr:graphicFrame>
      <xdr:nvGraphicFramePr>
        <xdr:cNvPr id="2" name="Chart 2"/>
        <xdr:cNvGraphicFramePr/>
      </xdr:nvGraphicFramePr>
      <xdr:xfrm>
        <a:off x="15640050" y="3438525"/>
        <a:ext cx="116586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581025</xdr:colOff>
      <xdr:row>42</xdr:row>
      <xdr:rowOff>19050</xdr:rowOff>
    </xdr:from>
    <xdr:to>
      <xdr:col>44</xdr:col>
      <xdr:colOff>57150</xdr:colOff>
      <xdr:row>61</xdr:row>
      <xdr:rowOff>57150</xdr:rowOff>
    </xdr:to>
    <xdr:graphicFrame>
      <xdr:nvGraphicFramePr>
        <xdr:cNvPr id="3" name="Chart 3"/>
        <xdr:cNvGraphicFramePr/>
      </xdr:nvGraphicFramePr>
      <xdr:xfrm>
        <a:off x="15678150" y="6819900"/>
        <a:ext cx="116681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600075</xdr:colOff>
      <xdr:row>65</xdr:row>
      <xdr:rowOff>114300</xdr:rowOff>
    </xdr:from>
    <xdr:to>
      <xdr:col>44</xdr:col>
      <xdr:colOff>85725</xdr:colOff>
      <xdr:row>85</xdr:row>
      <xdr:rowOff>0</xdr:rowOff>
    </xdr:to>
    <xdr:graphicFrame>
      <xdr:nvGraphicFramePr>
        <xdr:cNvPr id="4" name="Chart 4"/>
        <xdr:cNvGraphicFramePr/>
      </xdr:nvGraphicFramePr>
      <xdr:xfrm>
        <a:off x="15697200" y="10639425"/>
        <a:ext cx="1167765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85</xdr:row>
      <xdr:rowOff>152400</xdr:rowOff>
    </xdr:from>
    <xdr:to>
      <xdr:col>44</xdr:col>
      <xdr:colOff>104775</xdr:colOff>
      <xdr:row>105</xdr:row>
      <xdr:rowOff>38100</xdr:rowOff>
    </xdr:to>
    <xdr:graphicFrame>
      <xdr:nvGraphicFramePr>
        <xdr:cNvPr id="5" name="Chart 5"/>
        <xdr:cNvGraphicFramePr/>
      </xdr:nvGraphicFramePr>
      <xdr:xfrm>
        <a:off x="15716250" y="13916025"/>
        <a:ext cx="116776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28575</xdr:colOff>
      <xdr:row>106</xdr:row>
      <xdr:rowOff>66675</xdr:rowOff>
    </xdr:from>
    <xdr:to>
      <xdr:col>44</xdr:col>
      <xdr:colOff>123825</xdr:colOff>
      <xdr:row>125</xdr:row>
      <xdr:rowOff>114300</xdr:rowOff>
    </xdr:to>
    <xdr:graphicFrame>
      <xdr:nvGraphicFramePr>
        <xdr:cNvPr id="6" name="Chart 7"/>
        <xdr:cNvGraphicFramePr/>
      </xdr:nvGraphicFramePr>
      <xdr:xfrm>
        <a:off x="15735300" y="17230725"/>
        <a:ext cx="1167765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19050</xdr:colOff>
      <xdr:row>126</xdr:row>
      <xdr:rowOff>133350</xdr:rowOff>
    </xdr:from>
    <xdr:to>
      <xdr:col>44</xdr:col>
      <xdr:colOff>114300</xdr:colOff>
      <xdr:row>146</xdr:row>
      <xdr:rowOff>19050</xdr:rowOff>
    </xdr:to>
    <xdr:graphicFrame>
      <xdr:nvGraphicFramePr>
        <xdr:cNvPr id="7" name="Chart 8"/>
        <xdr:cNvGraphicFramePr/>
      </xdr:nvGraphicFramePr>
      <xdr:xfrm>
        <a:off x="15725775" y="20535900"/>
        <a:ext cx="11677650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28575</xdr:colOff>
      <xdr:row>146</xdr:row>
      <xdr:rowOff>85725</xdr:rowOff>
    </xdr:from>
    <xdr:to>
      <xdr:col>44</xdr:col>
      <xdr:colOff>123825</xdr:colOff>
      <xdr:row>165</xdr:row>
      <xdr:rowOff>133350</xdr:rowOff>
    </xdr:to>
    <xdr:graphicFrame>
      <xdr:nvGraphicFramePr>
        <xdr:cNvPr id="8" name="Chart 9"/>
        <xdr:cNvGraphicFramePr/>
      </xdr:nvGraphicFramePr>
      <xdr:xfrm>
        <a:off x="15735300" y="23726775"/>
        <a:ext cx="11677650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19050</xdr:colOff>
      <xdr:row>166</xdr:row>
      <xdr:rowOff>57150</xdr:rowOff>
    </xdr:from>
    <xdr:to>
      <xdr:col>44</xdr:col>
      <xdr:colOff>114300</xdr:colOff>
      <xdr:row>185</xdr:row>
      <xdr:rowOff>104775</xdr:rowOff>
    </xdr:to>
    <xdr:graphicFrame>
      <xdr:nvGraphicFramePr>
        <xdr:cNvPr id="9" name="Chart 10"/>
        <xdr:cNvGraphicFramePr/>
      </xdr:nvGraphicFramePr>
      <xdr:xfrm>
        <a:off x="15725775" y="26936700"/>
        <a:ext cx="11677650" cy="3124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57150</xdr:colOff>
      <xdr:row>186</xdr:row>
      <xdr:rowOff>57150</xdr:rowOff>
    </xdr:from>
    <xdr:to>
      <xdr:col>44</xdr:col>
      <xdr:colOff>152400</xdr:colOff>
      <xdr:row>205</xdr:row>
      <xdr:rowOff>104775</xdr:rowOff>
    </xdr:to>
    <xdr:graphicFrame>
      <xdr:nvGraphicFramePr>
        <xdr:cNvPr id="10" name="Chart 11"/>
        <xdr:cNvGraphicFramePr/>
      </xdr:nvGraphicFramePr>
      <xdr:xfrm>
        <a:off x="15763875" y="30175200"/>
        <a:ext cx="11677650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45</xdr:col>
      <xdr:colOff>95250</xdr:colOff>
      <xdr:row>19</xdr:row>
      <xdr:rowOff>19050</xdr:rowOff>
    </xdr:from>
    <xdr:to>
      <xdr:col>64</xdr:col>
      <xdr:colOff>180975</xdr:colOff>
      <xdr:row>45</xdr:row>
      <xdr:rowOff>38100</xdr:rowOff>
    </xdr:to>
    <xdr:graphicFrame>
      <xdr:nvGraphicFramePr>
        <xdr:cNvPr id="11" name="Chart 13"/>
        <xdr:cNvGraphicFramePr/>
      </xdr:nvGraphicFramePr>
      <xdr:xfrm>
        <a:off x="27993975" y="3095625"/>
        <a:ext cx="116681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45</xdr:col>
      <xdr:colOff>95250</xdr:colOff>
      <xdr:row>45</xdr:row>
      <xdr:rowOff>123825</xdr:rowOff>
    </xdr:from>
    <xdr:to>
      <xdr:col>64</xdr:col>
      <xdr:colOff>152400</xdr:colOff>
      <xdr:row>67</xdr:row>
      <xdr:rowOff>85725</xdr:rowOff>
    </xdr:to>
    <xdr:graphicFrame>
      <xdr:nvGraphicFramePr>
        <xdr:cNvPr id="12" name="Chart 14"/>
        <xdr:cNvGraphicFramePr/>
      </xdr:nvGraphicFramePr>
      <xdr:xfrm>
        <a:off x="27993975" y="7410450"/>
        <a:ext cx="11639550" cy="3524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561975</xdr:colOff>
      <xdr:row>193</xdr:row>
      <xdr:rowOff>76200</xdr:rowOff>
    </xdr:from>
    <xdr:to>
      <xdr:col>26</xdr:col>
      <xdr:colOff>561975</xdr:colOff>
      <xdr:row>195</xdr:row>
      <xdr:rowOff>152400</xdr:rowOff>
    </xdr:to>
    <xdr:sp>
      <xdr:nvSpPr>
        <xdr:cNvPr id="13" name="Line 16"/>
        <xdr:cNvSpPr>
          <a:spLocks/>
        </xdr:cNvSpPr>
      </xdr:nvSpPr>
      <xdr:spPr>
        <a:xfrm>
          <a:off x="16878300" y="31327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1</xdr:row>
      <xdr:rowOff>123825</xdr:rowOff>
    </xdr:from>
    <xdr:to>
      <xdr:col>63</xdr:col>
      <xdr:colOff>123825</xdr:colOff>
      <xdr:row>20</xdr:row>
      <xdr:rowOff>133350</xdr:rowOff>
    </xdr:to>
    <xdr:graphicFrame>
      <xdr:nvGraphicFramePr>
        <xdr:cNvPr id="14" name="Chart 19"/>
        <xdr:cNvGraphicFramePr/>
      </xdr:nvGraphicFramePr>
      <xdr:xfrm>
        <a:off x="27346275" y="285750"/>
        <a:ext cx="11649075" cy="3086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65</xdr:col>
      <xdr:colOff>0</xdr:colOff>
      <xdr:row>19</xdr:row>
      <xdr:rowOff>0</xdr:rowOff>
    </xdr:from>
    <xdr:to>
      <xdr:col>84</xdr:col>
      <xdr:colOff>95250</xdr:colOff>
      <xdr:row>45</xdr:row>
      <xdr:rowOff>28575</xdr:rowOff>
    </xdr:to>
    <xdr:graphicFrame>
      <xdr:nvGraphicFramePr>
        <xdr:cNvPr id="15" name="Chart 21"/>
        <xdr:cNvGraphicFramePr/>
      </xdr:nvGraphicFramePr>
      <xdr:xfrm>
        <a:off x="40090725" y="3076575"/>
        <a:ext cx="11677650" cy="4238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2"/>
  <sheetViews>
    <sheetView workbookViewId="0" topLeftCell="A190">
      <selection activeCell="H227" sqref="H227"/>
    </sheetView>
  </sheetViews>
  <sheetFormatPr defaultColWidth="9.140625" defaultRowHeight="12.75"/>
  <cols>
    <col min="3" max="3" width="11.00390625" style="2" customWidth="1"/>
  </cols>
  <sheetData>
    <row r="1" spans="1:3" ht="12.75">
      <c r="A1" t="s">
        <v>0</v>
      </c>
      <c r="B1" t="s">
        <v>221</v>
      </c>
      <c r="C1" s="2" t="s">
        <v>455</v>
      </c>
    </row>
    <row r="2" spans="1:3" ht="12.75">
      <c r="A2" t="s">
        <v>100</v>
      </c>
      <c r="B2" t="s">
        <v>442</v>
      </c>
      <c r="C2" s="2">
        <v>13.109373257752747</v>
      </c>
    </row>
    <row r="3" spans="1:3" ht="12.75">
      <c r="A3" t="s">
        <v>209</v>
      </c>
      <c r="B3" t="s">
        <v>442</v>
      </c>
      <c r="C3" s="2">
        <v>13.109373257752747</v>
      </c>
    </row>
    <row r="4" spans="1:3" ht="12.75">
      <c r="A4" t="s">
        <v>101</v>
      </c>
      <c r="B4" t="s">
        <v>442</v>
      </c>
      <c r="C4" s="2">
        <v>13.109373257752747</v>
      </c>
    </row>
    <row r="5" spans="1:3" ht="12.75">
      <c r="A5" t="s">
        <v>210</v>
      </c>
      <c r="B5" t="s">
        <v>442</v>
      </c>
      <c r="C5" s="2">
        <v>13.109373257752747</v>
      </c>
    </row>
    <row r="6" spans="1:3" ht="12.75">
      <c r="A6" t="s">
        <v>102</v>
      </c>
      <c r="B6" t="s">
        <v>442</v>
      </c>
      <c r="C6" s="2">
        <v>9.887757549332623</v>
      </c>
    </row>
    <row r="7" spans="1:3" ht="12.75">
      <c r="A7" t="s">
        <v>211</v>
      </c>
      <c r="B7" t="s">
        <v>442</v>
      </c>
      <c r="C7" s="2">
        <v>9.887757549332623</v>
      </c>
    </row>
    <row r="8" spans="1:3" ht="12.75">
      <c r="A8" t="s">
        <v>103</v>
      </c>
      <c r="B8" t="s">
        <v>442</v>
      </c>
      <c r="C8" s="2">
        <v>9.887757549332623</v>
      </c>
    </row>
    <row r="9" spans="1:3" ht="12.75">
      <c r="A9" t="s">
        <v>212</v>
      </c>
      <c r="B9" t="s">
        <v>442</v>
      </c>
      <c r="C9" s="2">
        <v>9.887757549332623</v>
      </c>
    </row>
    <row r="10" spans="1:3" ht="12.75">
      <c r="A10" t="s">
        <v>104</v>
      </c>
      <c r="B10" t="s">
        <v>442</v>
      </c>
      <c r="C10" s="2">
        <v>6.765008971528184</v>
      </c>
    </row>
    <row r="11" spans="1:3" ht="12.75">
      <c r="A11" t="s">
        <v>213</v>
      </c>
      <c r="B11" t="s">
        <v>442</v>
      </c>
      <c r="C11" s="2">
        <v>6.765008971528184</v>
      </c>
    </row>
    <row r="12" spans="1:3" ht="12.75">
      <c r="A12" t="s">
        <v>105</v>
      </c>
      <c r="B12" t="s">
        <v>442</v>
      </c>
      <c r="C12" s="2">
        <v>6.765008971528184</v>
      </c>
    </row>
    <row r="13" spans="1:3" ht="12.75">
      <c r="A13" t="s">
        <v>214</v>
      </c>
      <c r="B13" t="s">
        <v>442</v>
      </c>
      <c r="C13" s="2">
        <v>6.765008971528184</v>
      </c>
    </row>
    <row r="14" spans="1:3" ht="12.75">
      <c r="A14" t="s">
        <v>106</v>
      </c>
      <c r="B14" t="s">
        <v>442</v>
      </c>
      <c r="C14" s="2">
        <v>3.520063873262499</v>
      </c>
    </row>
    <row r="15" spans="1:3" ht="12.75">
      <c r="A15" t="s">
        <v>215</v>
      </c>
      <c r="B15" t="s">
        <v>442</v>
      </c>
      <c r="C15" s="2">
        <v>3.520063873262499</v>
      </c>
    </row>
    <row r="16" spans="1:3" ht="12.75">
      <c r="A16" t="s">
        <v>107</v>
      </c>
      <c r="B16" t="s">
        <v>442</v>
      </c>
      <c r="C16" s="2">
        <v>3.520063873262499</v>
      </c>
    </row>
    <row r="17" spans="1:3" ht="12.75">
      <c r="A17" t="s">
        <v>216</v>
      </c>
      <c r="B17" t="s">
        <v>442</v>
      </c>
      <c r="C17" s="2">
        <v>3.520063873262499</v>
      </c>
    </row>
    <row r="18" spans="1:3" ht="12.75">
      <c r="A18" t="s">
        <v>108</v>
      </c>
      <c r="B18" t="s">
        <v>442</v>
      </c>
      <c r="C18" s="2">
        <v>0.809905098834351</v>
      </c>
    </row>
    <row r="19" spans="1:3" ht="12.75">
      <c r="A19" t="s">
        <v>217</v>
      </c>
      <c r="B19" s="1" t="s">
        <v>442</v>
      </c>
      <c r="C19" s="2">
        <v>0.809905098834351</v>
      </c>
    </row>
    <row r="20" spans="1:3" ht="12.75">
      <c r="A20" t="s">
        <v>3</v>
      </c>
      <c r="B20" t="s">
        <v>442</v>
      </c>
      <c r="C20" s="2">
        <v>0.809905098834351</v>
      </c>
    </row>
    <row r="21" spans="1:3" ht="12.75">
      <c r="A21" t="s">
        <v>109</v>
      </c>
      <c r="B21" t="s">
        <v>442</v>
      </c>
      <c r="C21" s="2">
        <v>0.809905098834351</v>
      </c>
    </row>
    <row r="22" spans="1:3" ht="12.75">
      <c r="A22" t="s">
        <v>4</v>
      </c>
      <c r="B22" t="s">
        <v>442</v>
      </c>
      <c r="C22" s="2">
        <v>0</v>
      </c>
    </row>
    <row r="23" spans="1:3" ht="12.75">
      <c r="A23" t="s">
        <v>5</v>
      </c>
      <c r="B23" t="s">
        <v>442</v>
      </c>
      <c r="C23" s="2">
        <v>0</v>
      </c>
    </row>
    <row r="24" spans="1:3" ht="12.75">
      <c r="A24" t="s">
        <v>110</v>
      </c>
      <c r="B24" t="s">
        <v>442</v>
      </c>
      <c r="C24" s="2">
        <v>0</v>
      </c>
    </row>
    <row r="25" spans="1:3" ht="12.75">
      <c r="A25" t="s">
        <v>6</v>
      </c>
      <c r="B25" t="s">
        <v>442</v>
      </c>
      <c r="C25" s="2">
        <v>0</v>
      </c>
    </row>
    <row r="26" spans="1:3" ht="12.75">
      <c r="A26" t="s">
        <v>111</v>
      </c>
      <c r="B26" t="s">
        <v>442</v>
      </c>
      <c r="C26" s="2">
        <v>1.5924368215135631</v>
      </c>
    </row>
    <row r="27" spans="1:3" ht="12.75">
      <c r="A27" t="s">
        <v>7</v>
      </c>
      <c r="B27" t="s">
        <v>442</v>
      </c>
      <c r="C27" s="2">
        <v>1.5924368215135631</v>
      </c>
    </row>
    <row r="28" spans="1:3" ht="12.75">
      <c r="A28" t="s">
        <v>112</v>
      </c>
      <c r="B28" t="s">
        <v>442</v>
      </c>
      <c r="C28" s="2">
        <v>1.5924368215135631</v>
      </c>
    </row>
    <row r="29" spans="1:3" ht="12.75">
      <c r="A29" t="s">
        <v>8</v>
      </c>
      <c r="B29" t="s">
        <v>442</v>
      </c>
      <c r="C29" s="2">
        <v>1.5924368215135631</v>
      </c>
    </row>
    <row r="30" spans="1:3" ht="12.75">
      <c r="A30" t="s">
        <v>113</v>
      </c>
      <c r="B30" t="s">
        <v>442</v>
      </c>
      <c r="C30" s="2">
        <v>4.201228378447681</v>
      </c>
    </row>
    <row r="31" spans="1:3" ht="12.75">
      <c r="A31" t="s">
        <v>9</v>
      </c>
      <c r="B31" t="s">
        <v>442</v>
      </c>
      <c r="C31" s="2">
        <v>4.201228378447681</v>
      </c>
    </row>
    <row r="32" spans="1:3" ht="12.75">
      <c r="A32" t="s">
        <v>114</v>
      </c>
      <c r="B32" t="s">
        <v>442</v>
      </c>
      <c r="C32" s="2">
        <v>4.201228378447681</v>
      </c>
    </row>
    <row r="33" spans="1:3" ht="12.75">
      <c r="A33" t="s">
        <v>10</v>
      </c>
      <c r="B33" t="s">
        <v>442</v>
      </c>
      <c r="C33" s="2">
        <v>4.201228378447681</v>
      </c>
    </row>
    <row r="34" spans="1:3" ht="12.75">
      <c r="A34" t="s">
        <v>115</v>
      </c>
      <c r="B34" t="s">
        <v>442</v>
      </c>
      <c r="C34" s="2">
        <v>7.653332717973803</v>
      </c>
    </row>
    <row r="36" spans="1:3" ht="12.75">
      <c r="A36" t="s">
        <v>11</v>
      </c>
      <c r="B36" t="s">
        <v>439</v>
      </c>
      <c r="C36" s="2">
        <v>11.79949645023777</v>
      </c>
    </row>
    <row r="37" spans="1:3" ht="12.75">
      <c r="A37" t="s">
        <v>116</v>
      </c>
      <c r="B37" t="s">
        <v>439</v>
      </c>
      <c r="C37" s="2">
        <v>11.79949645023777</v>
      </c>
    </row>
    <row r="38" spans="1:3" ht="12.75">
      <c r="A38" t="s">
        <v>12</v>
      </c>
      <c r="B38" t="s">
        <v>439</v>
      </c>
      <c r="C38" s="2">
        <v>11.79949645023777</v>
      </c>
    </row>
    <row r="39" spans="1:3" ht="12.75">
      <c r="A39" t="s">
        <v>117</v>
      </c>
      <c r="B39" t="s">
        <v>439</v>
      </c>
      <c r="C39" s="2">
        <v>11.79949645023777</v>
      </c>
    </row>
    <row r="40" spans="1:3" ht="12.75">
      <c r="A40" t="s">
        <v>13</v>
      </c>
      <c r="B40" t="s">
        <v>439</v>
      </c>
      <c r="C40" s="2">
        <v>7.885013141455672</v>
      </c>
    </row>
    <row r="41" spans="1:3" ht="12.75">
      <c r="A41" t="s">
        <v>118</v>
      </c>
      <c r="B41" t="s">
        <v>439</v>
      </c>
      <c r="C41" s="2">
        <v>7.885013141455672</v>
      </c>
    </row>
    <row r="42" spans="1:3" ht="12.75">
      <c r="A42" t="s">
        <v>14</v>
      </c>
      <c r="B42" t="s">
        <v>439</v>
      </c>
      <c r="C42" s="2">
        <v>7.885013141455672</v>
      </c>
    </row>
    <row r="43" spans="1:3" ht="12.75">
      <c r="A43" t="s">
        <v>119</v>
      </c>
      <c r="B43" t="s">
        <v>439</v>
      </c>
      <c r="C43" s="2">
        <v>7.885013141455672</v>
      </c>
    </row>
    <row r="44" spans="1:3" ht="12.75">
      <c r="A44" t="s">
        <v>15</v>
      </c>
      <c r="B44" t="s">
        <v>439</v>
      </c>
      <c r="C44" s="2">
        <v>5.390536227110197</v>
      </c>
    </row>
    <row r="45" spans="1:3" ht="12.75">
      <c r="A45" t="s">
        <v>120</v>
      </c>
      <c r="B45" t="s">
        <v>439</v>
      </c>
      <c r="C45" s="2">
        <v>5.390536227110197</v>
      </c>
    </row>
    <row r="46" spans="1:3" ht="12.75">
      <c r="A46" t="s">
        <v>16</v>
      </c>
      <c r="B46" t="s">
        <v>439</v>
      </c>
      <c r="C46" s="2">
        <v>5.390536227110197</v>
      </c>
    </row>
    <row r="47" spans="1:3" ht="12.75">
      <c r="A47" t="s">
        <v>121</v>
      </c>
      <c r="B47" t="s">
        <v>439</v>
      </c>
      <c r="C47" s="2">
        <v>5.390536227110197</v>
      </c>
    </row>
    <row r="48" spans="1:3" ht="12.75">
      <c r="A48" t="s">
        <v>17</v>
      </c>
      <c r="B48" t="s">
        <v>439</v>
      </c>
      <c r="C48" s="2">
        <v>1.5874391602608302</v>
      </c>
    </row>
    <row r="49" spans="1:3" ht="12.75">
      <c r="A49" t="s">
        <v>122</v>
      </c>
      <c r="B49" t="s">
        <v>439</v>
      </c>
      <c r="C49" s="2">
        <v>1.5874391602608302</v>
      </c>
    </row>
    <row r="50" spans="1:3" ht="12.75">
      <c r="A50" t="s">
        <v>18</v>
      </c>
      <c r="B50" t="s">
        <v>439</v>
      </c>
      <c r="C50" s="2">
        <v>1.5874391602608302</v>
      </c>
    </row>
    <row r="51" spans="1:3" ht="12.75">
      <c r="A51" t="s">
        <v>123</v>
      </c>
      <c r="B51" t="s">
        <v>439</v>
      </c>
      <c r="C51" s="2">
        <v>1.5874391602608302</v>
      </c>
    </row>
    <row r="52" spans="1:3" ht="12.75">
      <c r="A52" t="s">
        <v>19</v>
      </c>
      <c r="B52" t="s">
        <v>439</v>
      </c>
      <c r="C52" s="2">
        <v>0</v>
      </c>
    </row>
    <row r="53" spans="1:3" ht="12.75">
      <c r="A53" t="s">
        <v>124</v>
      </c>
      <c r="B53" t="s">
        <v>439</v>
      </c>
      <c r="C53" s="2">
        <v>0</v>
      </c>
    </row>
    <row r="54" spans="1:3" ht="12.75">
      <c r="A54" t="s">
        <v>20</v>
      </c>
      <c r="B54" t="s">
        <v>439</v>
      </c>
      <c r="C54" s="2">
        <v>0</v>
      </c>
    </row>
    <row r="55" spans="1:3" ht="12.75">
      <c r="A55" t="s">
        <v>125</v>
      </c>
      <c r="B55" t="s">
        <v>439</v>
      </c>
      <c r="C55" s="2">
        <v>0</v>
      </c>
    </row>
    <row r="56" spans="1:3" ht="12.75">
      <c r="A56" t="s">
        <v>21</v>
      </c>
      <c r="B56" t="s">
        <v>439</v>
      </c>
      <c r="C56" s="2">
        <v>2.5969739484174497</v>
      </c>
    </row>
    <row r="57" spans="1:3" ht="12.75">
      <c r="A57" t="s">
        <v>126</v>
      </c>
      <c r="B57" t="s">
        <v>439</v>
      </c>
      <c r="C57" s="2">
        <v>2.5969739484174497</v>
      </c>
    </row>
    <row r="58" spans="1:3" ht="12.75">
      <c r="A58" t="s">
        <v>22</v>
      </c>
      <c r="B58" t="s">
        <v>439</v>
      </c>
      <c r="C58" s="2">
        <v>2.5969739484174497</v>
      </c>
    </row>
    <row r="59" spans="1:3" ht="12.75">
      <c r="A59" t="s">
        <v>127</v>
      </c>
      <c r="B59" t="s">
        <v>439</v>
      </c>
      <c r="C59" s="2">
        <v>2.5969739484174497</v>
      </c>
    </row>
    <row r="60" spans="1:3" ht="12.75">
      <c r="A60" t="s">
        <v>23</v>
      </c>
      <c r="B60" t="s">
        <v>439</v>
      </c>
      <c r="C60" s="2">
        <v>6.091960193462516</v>
      </c>
    </row>
    <row r="61" spans="1:3" ht="12.75">
      <c r="A61" t="s">
        <v>128</v>
      </c>
      <c r="B61" t="s">
        <v>439</v>
      </c>
      <c r="C61" s="2">
        <v>6.091960193462516</v>
      </c>
    </row>
    <row r="62" spans="1:3" ht="12.75">
      <c r="A62" t="s">
        <v>24</v>
      </c>
      <c r="B62" t="s">
        <v>439</v>
      </c>
      <c r="C62" s="2">
        <v>6.091960193462516</v>
      </c>
    </row>
    <row r="63" spans="1:3" ht="12.75">
      <c r="A63" t="s">
        <v>129</v>
      </c>
      <c r="B63" t="s">
        <v>439</v>
      </c>
      <c r="C63" s="2">
        <v>6.091960193462516</v>
      </c>
    </row>
    <row r="64" spans="1:3" ht="12.75">
      <c r="A64" t="s">
        <v>25</v>
      </c>
      <c r="B64" t="s">
        <v>439</v>
      </c>
      <c r="C64" s="2">
        <v>9.476805735333057</v>
      </c>
    </row>
    <row r="65" spans="1:3" ht="12.75">
      <c r="A65" t="s">
        <v>130</v>
      </c>
      <c r="B65" t="s">
        <v>439</v>
      </c>
      <c r="C65" s="2">
        <v>9.476805735333057</v>
      </c>
    </row>
    <row r="66" spans="1:3" ht="12.75">
      <c r="A66" t="s">
        <v>26</v>
      </c>
      <c r="B66" t="s">
        <v>439</v>
      </c>
      <c r="C66" s="2">
        <v>9.476805735333057</v>
      </c>
    </row>
    <row r="67" spans="1:3" ht="12.75">
      <c r="A67" t="s">
        <v>131</v>
      </c>
      <c r="B67" t="s">
        <v>439</v>
      </c>
      <c r="C67" s="2">
        <v>9.476805735333057</v>
      </c>
    </row>
    <row r="68" spans="1:3" ht="12.75">
      <c r="A68" t="s">
        <v>27</v>
      </c>
      <c r="B68" t="s">
        <v>439</v>
      </c>
      <c r="C68" s="2">
        <v>13.614500033743774</v>
      </c>
    </row>
    <row r="69" spans="1:3" ht="12.75">
      <c r="A69" t="s">
        <v>132</v>
      </c>
      <c r="B69" t="s">
        <v>439</v>
      </c>
      <c r="C69" s="2">
        <v>13.614500033743774</v>
      </c>
    </row>
    <row r="70" spans="1:3" ht="12.75">
      <c r="A70" t="s">
        <v>28</v>
      </c>
      <c r="B70" t="s">
        <v>439</v>
      </c>
      <c r="C70" s="2">
        <v>13.614500033743774</v>
      </c>
    </row>
    <row r="71" spans="1:3" ht="12.75">
      <c r="A71" t="s">
        <v>133</v>
      </c>
      <c r="B71" t="s">
        <v>439</v>
      </c>
      <c r="C71" s="2">
        <v>13.614500033743774</v>
      </c>
    </row>
    <row r="73" spans="1:3" ht="12.75">
      <c r="A73" t="s">
        <v>29</v>
      </c>
      <c r="B73" t="s">
        <v>438</v>
      </c>
      <c r="C73" s="2">
        <v>6.873031416186349</v>
      </c>
    </row>
    <row r="74" spans="1:3" ht="12.75">
      <c r="A74" t="s">
        <v>134</v>
      </c>
      <c r="B74" t="s">
        <v>438</v>
      </c>
      <c r="C74" s="2">
        <v>6.873031416186349</v>
      </c>
    </row>
    <row r="75" spans="1:3" ht="12.75">
      <c r="A75" t="s">
        <v>30</v>
      </c>
      <c r="B75" t="s">
        <v>438</v>
      </c>
      <c r="C75" s="2">
        <v>6.873031416186349</v>
      </c>
    </row>
    <row r="76" spans="1:3" ht="12.75">
      <c r="A76" t="s">
        <v>135</v>
      </c>
      <c r="B76" t="s">
        <v>438</v>
      </c>
      <c r="C76" s="2">
        <v>6.873031416186349</v>
      </c>
    </row>
    <row r="77" spans="1:3" ht="12.75">
      <c r="A77" t="s">
        <v>136</v>
      </c>
      <c r="B77" t="s">
        <v>438</v>
      </c>
      <c r="C77" s="2">
        <v>9.159319128847114</v>
      </c>
    </row>
    <row r="78" spans="1:3" ht="12.75">
      <c r="A78" t="s">
        <v>31</v>
      </c>
      <c r="B78" t="s">
        <v>438</v>
      </c>
      <c r="C78" s="2">
        <v>9.159319128847114</v>
      </c>
    </row>
    <row r="79" spans="1:3" ht="12.75">
      <c r="A79" t="s">
        <v>137</v>
      </c>
      <c r="B79" t="s">
        <v>438</v>
      </c>
      <c r="C79" s="2">
        <v>9.159319128847114</v>
      </c>
    </row>
    <row r="80" spans="1:3" ht="12.75">
      <c r="A80" t="s">
        <v>32</v>
      </c>
      <c r="B80" t="s">
        <v>438</v>
      </c>
      <c r="C80" s="2">
        <v>9.159319128847114</v>
      </c>
    </row>
    <row r="81" spans="1:3" ht="12.75">
      <c r="A81" t="s">
        <v>138</v>
      </c>
      <c r="B81" t="s">
        <v>438</v>
      </c>
      <c r="C81" s="2">
        <v>6.379238695556806</v>
      </c>
    </row>
    <row r="82" spans="1:3" ht="12.75">
      <c r="A82" t="s">
        <v>33</v>
      </c>
      <c r="B82" t="s">
        <v>438</v>
      </c>
      <c r="C82" s="2">
        <v>6.379238695556806</v>
      </c>
    </row>
    <row r="83" spans="1:3" ht="12.75">
      <c r="A83" t="s">
        <v>139</v>
      </c>
      <c r="B83" t="s">
        <v>438</v>
      </c>
      <c r="C83" s="2">
        <v>6.379238695556806</v>
      </c>
    </row>
    <row r="84" spans="1:3" ht="12.75">
      <c r="A84" t="s">
        <v>34</v>
      </c>
      <c r="B84" t="s">
        <v>438</v>
      </c>
      <c r="C84" s="2">
        <v>6.379238695556806</v>
      </c>
    </row>
    <row r="85" spans="1:3" ht="12.75">
      <c r="A85" t="s">
        <v>140</v>
      </c>
      <c r="B85" t="s">
        <v>438</v>
      </c>
      <c r="C85" s="2">
        <v>3.0858003113524433</v>
      </c>
    </row>
    <row r="86" spans="1:3" ht="12.75">
      <c r="A86" t="s">
        <v>35</v>
      </c>
      <c r="B86" t="s">
        <v>438</v>
      </c>
      <c r="C86" s="2">
        <v>3.0858003113524433</v>
      </c>
    </row>
    <row r="87" spans="1:3" ht="12.75">
      <c r="A87" t="s">
        <v>141</v>
      </c>
      <c r="B87" t="s">
        <v>438</v>
      </c>
      <c r="C87" s="2">
        <v>3.0858003113524433</v>
      </c>
    </row>
    <row r="88" spans="1:3" ht="12.75">
      <c r="A88" t="s">
        <v>36</v>
      </c>
      <c r="B88" t="s">
        <v>438</v>
      </c>
      <c r="C88" s="2">
        <v>3.0858003113524433</v>
      </c>
    </row>
    <row r="89" spans="1:3" ht="12.75">
      <c r="A89" t="s">
        <v>142</v>
      </c>
      <c r="B89" t="s">
        <v>438</v>
      </c>
      <c r="C89" s="2">
        <v>0</v>
      </c>
    </row>
    <row r="90" spans="1:3" ht="12.75">
      <c r="A90" t="s">
        <v>37</v>
      </c>
      <c r="B90" t="s">
        <v>438</v>
      </c>
      <c r="C90" s="2">
        <v>0</v>
      </c>
    </row>
    <row r="91" spans="1:3" ht="12.75">
      <c r="A91" t="s">
        <v>143</v>
      </c>
      <c r="B91" t="s">
        <v>438</v>
      </c>
      <c r="C91" s="2">
        <v>0</v>
      </c>
    </row>
    <row r="92" spans="1:3" ht="12.75">
      <c r="A92" t="s">
        <v>38</v>
      </c>
      <c r="B92" t="s">
        <v>438</v>
      </c>
      <c r="C92" s="2">
        <v>0</v>
      </c>
    </row>
    <row r="93" spans="1:3" ht="12.75">
      <c r="A93" t="s">
        <v>144</v>
      </c>
      <c r="B93" t="s">
        <v>438</v>
      </c>
      <c r="C93" s="2">
        <v>1.9226646208656737</v>
      </c>
    </row>
    <row r="94" spans="1:3" ht="12.75">
      <c r="A94" t="s">
        <v>39</v>
      </c>
      <c r="B94" t="s">
        <v>438</v>
      </c>
      <c r="C94" s="2">
        <v>1.9226646208656737</v>
      </c>
    </row>
    <row r="95" spans="1:3" ht="12.75">
      <c r="A95" t="s">
        <v>145</v>
      </c>
      <c r="B95" t="s">
        <v>438</v>
      </c>
      <c r="C95" s="2">
        <v>1.9226646208656737</v>
      </c>
    </row>
    <row r="96" spans="1:3" ht="12.75">
      <c r="A96" t="s">
        <v>40</v>
      </c>
      <c r="B96" t="s">
        <v>438</v>
      </c>
      <c r="C96" s="2">
        <v>1.9226646208656737</v>
      </c>
    </row>
    <row r="97" spans="1:3" ht="12.75">
      <c r="A97" t="s">
        <v>146</v>
      </c>
      <c r="B97" t="s">
        <v>438</v>
      </c>
      <c r="C97" s="2">
        <v>5.125308958196877</v>
      </c>
    </row>
    <row r="98" spans="1:3" ht="12.75">
      <c r="A98" t="s">
        <v>41</v>
      </c>
      <c r="B98" t="s">
        <v>438</v>
      </c>
      <c r="C98" s="2">
        <v>5.125308958196877</v>
      </c>
    </row>
    <row r="99" spans="1:3" ht="12.75">
      <c r="A99" t="s">
        <v>147</v>
      </c>
      <c r="B99" t="s">
        <v>438</v>
      </c>
      <c r="C99" s="2">
        <v>5.125308958196877</v>
      </c>
    </row>
    <row r="100" spans="1:3" ht="12.75">
      <c r="A100" t="s">
        <v>42</v>
      </c>
      <c r="B100" t="s">
        <v>438</v>
      </c>
      <c r="C100" s="2">
        <v>5.125308958196877</v>
      </c>
    </row>
    <row r="101" spans="1:3" ht="12.75">
      <c r="A101" t="s">
        <v>148</v>
      </c>
      <c r="B101" t="s">
        <v>438</v>
      </c>
      <c r="C101" s="2">
        <v>7.828659553762455</v>
      </c>
    </row>
    <row r="102" spans="1:3" ht="12.75">
      <c r="A102" t="s">
        <v>43</v>
      </c>
      <c r="B102" t="s">
        <v>438</v>
      </c>
      <c r="C102" s="2">
        <v>7.828659553762455</v>
      </c>
    </row>
    <row r="103" spans="1:3" ht="12.75">
      <c r="A103" t="s">
        <v>149</v>
      </c>
      <c r="B103" t="s">
        <v>438</v>
      </c>
      <c r="C103" s="2">
        <v>7.828659553762455</v>
      </c>
    </row>
    <row r="104" spans="1:3" ht="12.75">
      <c r="A104" t="s">
        <v>44</v>
      </c>
      <c r="B104" t="s">
        <v>438</v>
      </c>
      <c r="C104" s="2">
        <v>7.828659553762455</v>
      </c>
    </row>
    <row r="105" spans="1:3" ht="12.75">
      <c r="A105" t="s">
        <v>150</v>
      </c>
      <c r="B105" t="s">
        <v>438</v>
      </c>
      <c r="C105" s="2">
        <v>9.960480649168685</v>
      </c>
    </row>
    <row r="106" spans="1:3" ht="12.75">
      <c r="A106" t="s">
        <v>45</v>
      </c>
      <c r="B106" t="s">
        <v>438</v>
      </c>
      <c r="C106" s="2">
        <v>9.960480649168685</v>
      </c>
    </row>
    <row r="107" spans="1:3" ht="12.75">
      <c r="A107" t="s">
        <v>151</v>
      </c>
      <c r="B107" t="s">
        <v>438</v>
      </c>
      <c r="C107" s="2">
        <v>9.960480649168685</v>
      </c>
    </row>
    <row r="108" spans="1:3" ht="12.75">
      <c r="A108" t="s">
        <v>46</v>
      </c>
      <c r="B108" t="s">
        <v>438</v>
      </c>
      <c r="C108" s="2">
        <v>9.960480649168685</v>
      </c>
    </row>
    <row r="109" spans="1:3" ht="12.75">
      <c r="A109" t="s">
        <v>47</v>
      </c>
      <c r="B109" t="s">
        <v>438</v>
      </c>
      <c r="C109" s="2">
        <v>12.573243672226614</v>
      </c>
    </row>
    <row r="110" spans="1:3" ht="12.75">
      <c r="A110" t="s">
        <v>152</v>
      </c>
      <c r="B110" t="s">
        <v>438</v>
      </c>
      <c r="C110" s="2">
        <v>12.573243672226614</v>
      </c>
    </row>
    <row r="112" spans="1:3" ht="12.75">
      <c r="A112" t="s">
        <v>48</v>
      </c>
      <c r="B112" t="s">
        <v>437</v>
      </c>
      <c r="C112" s="2">
        <v>15.670313861484196</v>
      </c>
    </row>
    <row r="113" spans="1:3" ht="12.75">
      <c r="A113" t="s">
        <v>153</v>
      </c>
      <c r="B113" t="s">
        <v>437</v>
      </c>
      <c r="C113" s="2">
        <v>15.670313861484196</v>
      </c>
    </row>
    <row r="114" spans="1:3" ht="12.75">
      <c r="A114" t="s">
        <v>49</v>
      </c>
      <c r="B114" t="s">
        <v>437</v>
      </c>
      <c r="C114" s="2">
        <v>15.670313861484196</v>
      </c>
    </row>
    <row r="115" spans="1:3" ht="12.75">
      <c r="A115" t="s">
        <v>154</v>
      </c>
      <c r="B115" t="s">
        <v>437</v>
      </c>
      <c r="C115" s="2">
        <v>15.670313861484196</v>
      </c>
    </row>
    <row r="116" spans="1:3" ht="12.75">
      <c r="A116" t="s">
        <v>50</v>
      </c>
      <c r="B116" t="s">
        <v>437</v>
      </c>
      <c r="C116" s="2">
        <v>12.4400250838435</v>
      </c>
    </row>
    <row r="117" spans="1:3" ht="12.75">
      <c r="A117" t="s">
        <v>155</v>
      </c>
      <c r="B117" t="s">
        <v>437</v>
      </c>
      <c r="C117" s="2">
        <v>12.4400250838435</v>
      </c>
    </row>
    <row r="118" spans="1:3" ht="12.75">
      <c r="A118" t="s">
        <v>51</v>
      </c>
      <c r="B118" t="s">
        <v>437</v>
      </c>
      <c r="C118" s="2">
        <v>12.4400250838435</v>
      </c>
    </row>
    <row r="119" spans="1:3" ht="12.75">
      <c r="A119" t="s">
        <v>156</v>
      </c>
      <c r="B119" t="s">
        <v>437</v>
      </c>
      <c r="C119" s="2">
        <v>12.4400250838435</v>
      </c>
    </row>
    <row r="120" spans="1:3" ht="12.75">
      <c r="A120" t="s">
        <v>52</v>
      </c>
      <c r="B120" t="s">
        <v>437</v>
      </c>
      <c r="C120" s="2">
        <v>8.985074124274027</v>
      </c>
    </row>
    <row r="121" spans="1:3" ht="12.75">
      <c r="A121" t="s">
        <v>157</v>
      </c>
      <c r="B121" t="s">
        <v>437</v>
      </c>
      <c r="C121" s="2">
        <v>8.985074124274027</v>
      </c>
    </row>
    <row r="122" spans="1:3" ht="12.75">
      <c r="A122" t="s">
        <v>53</v>
      </c>
      <c r="B122" t="s">
        <v>437</v>
      </c>
      <c r="C122" s="2">
        <v>8.985074124274027</v>
      </c>
    </row>
    <row r="123" spans="1:3" ht="12.75">
      <c r="A123" t="s">
        <v>158</v>
      </c>
      <c r="B123" t="s">
        <v>437</v>
      </c>
      <c r="C123" s="2">
        <v>8.985074124274027</v>
      </c>
    </row>
    <row r="124" spans="1:3" ht="12.75">
      <c r="A124" t="s">
        <v>54</v>
      </c>
      <c r="B124" t="s">
        <v>437</v>
      </c>
      <c r="C124" s="2">
        <v>5.59589835290624</v>
      </c>
    </row>
    <row r="125" spans="1:3" ht="12.75">
      <c r="A125" t="s">
        <v>159</v>
      </c>
      <c r="B125" t="s">
        <v>437</v>
      </c>
      <c r="C125" s="2">
        <v>5.59589835290624</v>
      </c>
    </row>
    <row r="126" spans="1:3" ht="12.75">
      <c r="A126" t="s">
        <v>55</v>
      </c>
      <c r="B126" t="s">
        <v>437</v>
      </c>
      <c r="C126" s="2">
        <v>5.59589835290624</v>
      </c>
    </row>
    <row r="127" spans="1:3" ht="12.75">
      <c r="A127" t="s">
        <v>160</v>
      </c>
      <c r="B127" t="s">
        <v>437</v>
      </c>
      <c r="C127" s="2">
        <v>5.59589835290624</v>
      </c>
    </row>
    <row r="128" spans="1:3" ht="12.75">
      <c r="A128" t="s">
        <v>56</v>
      </c>
      <c r="B128" t="s">
        <v>437</v>
      </c>
      <c r="C128" s="2">
        <v>2.3640622581888238</v>
      </c>
    </row>
    <row r="129" spans="1:3" ht="12.75">
      <c r="A129" t="s">
        <v>161</v>
      </c>
      <c r="B129" t="s">
        <v>437</v>
      </c>
      <c r="C129" s="2">
        <v>2.3640622581888238</v>
      </c>
    </row>
    <row r="130" spans="1:3" ht="12.75">
      <c r="A130" t="s">
        <v>57</v>
      </c>
      <c r="B130" t="s">
        <v>437</v>
      </c>
      <c r="C130" s="2">
        <v>2.3640622581888238</v>
      </c>
    </row>
    <row r="131" spans="1:3" ht="12.75">
      <c r="A131" t="s">
        <v>162</v>
      </c>
      <c r="B131" t="s">
        <v>437</v>
      </c>
      <c r="C131" s="2">
        <v>2.3640622581888238</v>
      </c>
    </row>
    <row r="132" spans="1:3" ht="12.75">
      <c r="A132" t="s">
        <v>58</v>
      </c>
      <c r="B132" t="s">
        <v>437</v>
      </c>
      <c r="C132" s="2">
        <v>0</v>
      </c>
    </row>
    <row r="133" spans="1:3" ht="12.75">
      <c r="A133" t="s">
        <v>163</v>
      </c>
      <c r="B133" t="s">
        <v>437</v>
      </c>
      <c r="C133" s="2">
        <v>0</v>
      </c>
    </row>
    <row r="134" spans="1:3" ht="12.75">
      <c r="A134" t="s">
        <v>164</v>
      </c>
      <c r="B134" t="s">
        <v>437</v>
      </c>
      <c r="C134" s="2">
        <v>0</v>
      </c>
    </row>
    <row r="135" spans="1:3" ht="12.75">
      <c r="A135" t="s">
        <v>59</v>
      </c>
      <c r="B135" t="s">
        <v>437</v>
      </c>
      <c r="C135" s="2">
        <v>0</v>
      </c>
    </row>
    <row r="136" spans="1:3" ht="12.75">
      <c r="A136" t="s">
        <v>165</v>
      </c>
      <c r="B136" t="s">
        <v>437</v>
      </c>
      <c r="C136" s="2">
        <v>0.7023827900149229</v>
      </c>
    </row>
    <row r="137" spans="1:3" ht="12.75">
      <c r="A137" t="s">
        <v>60</v>
      </c>
      <c r="B137" t="s">
        <v>437</v>
      </c>
      <c r="C137" s="2">
        <v>0.7023827900149229</v>
      </c>
    </row>
    <row r="138" spans="1:3" ht="12.75">
      <c r="A138" t="s">
        <v>166</v>
      </c>
      <c r="B138" t="s">
        <v>437</v>
      </c>
      <c r="C138" s="2">
        <v>0.7023827900149229</v>
      </c>
    </row>
    <row r="139" spans="1:3" ht="12.75">
      <c r="A139" t="s">
        <v>61</v>
      </c>
      <c r="B139" t="s">
        <v>437</v>
      </c>
      <c r="C139" s="2">
        <v>0.7023827900149229</v>
      </c>
    </row>
    <row r="140" spans="1:3" ht="12.75">
      <c r="A140" t="s">
        <v>167</v>
      </c>
      <c r="B140" t="s">
        <v>437</v>
      </c>
      <c r="C140" s="2">
        <v>3.9426400441630025</v>
      </c>
    </row>
    <row r="141" spans="1:3" ht="12.75">
      <c r="A141" t="s">
        <v>62</v>
      </c>
      <c r="B141" t="s">
        <v>437</v>
      </c>
      <c r="C141" s="2">
        <v>3.9426400441630025</v>
      </c>
    </row>
    <row r="142" spans="1:3" ht="12.75">
      <c r="A142" t="s">
        <v>168</v>
      </c>
      <c r="B142" t="s">
        <v>437</v>
      </c>
      <c r="C142" s="2">
        <v>3.9426400441630025</v>
      </c>
    </row>
    <row r="143" spans="1:3" ht="12.75">
      <c r="A143" t="s">
        <v>63</v>
      </c>
      <c r="B143" t="s">
        <v>437</v>
      </c>
      <c r="C143" s="2">
        <v>3.9426400441630025</v>
      </c>
    </row>
    <row r="144" spans="1:3" ht="12.75">
      <c r="A144" t="s">
        <v>169</v>
      </c>
      <c r="B144" t="s">
        <v>437</v>
      </c>
      <c r="C144" s="2">
        <v>6.920419568227398</v>
      </c>
    </row>
    <row r="146" spans="1:3" ht="12.75">
      <c r="A146" t="s">
        <v>64</v>
      </c>
      <c r="B146" t="s">
        <v>443</v>
      </c>
      <c r="C146" s="2">
        <v>12.068654261548048</v>
      </c>
    </row>
    <row r="147" spans="1:3" ht="12.75">
      <c r="A147" t="s">
        <v>170</v>
      </c>
      <c r="B147" t="s">
        <v>443</v>
      </c>
      <c r="C147" s="2">
        <v>12.068654261548048</v>
      </c>
    </row>
    <row r="148" spans="1:3" ht="12.75">
      <c r="A148" t="s">
        <v>65</v>
      </c>
      <c r="B148" t="s">
        <v>443</v>
      </c>
      <c r="C148" s="2">
        <v>12.068654261548048</v>
      </c>
    </row>
    <row r="149" spans="1:3" ht="12.75">
      <c r="A149" t="s">
        <v>171</v>
      </c>
      <c r="B149" t="s">
        <v>443</v>
      </c>
      <c r="C149" s="2">
        <v>12.068654261548048</v>
      </c>
    </row>
    <row r="150" spans="1:3" ht="12.75">
      <c r="A150" t="s">
        <v>66</v>
      </c>
      <c r="B150" t="s">
        <v>443</v>
      </c>
      <c r="C150" s="2">
        <v>8.43187295664282</v>
      </c>
    </row>
    <row r="151" spans="1:3" ht="12.75">
      <c r="A151" t="s">
        <v>172</v>
      </c>
      <c r="B151" t="s">
        <v>443</v>
      </c>
      <c r="C151" s="2">
        <v>8.43187295664282</v>
      </c>
    </row>
    <row r="152" spans="1:3" ht="12.75">
      <c r="A152" t="s">
        <v>67</v>
      </c>
      <c r="B152" t="s">
        <v>443</v>
      </c>
      <c r="C152" s="2">
        <v>8.43187295664282</v>
      </c>
    </row>
    <row r="153" spans="1:3" ht="12.75">
      <c r="A153" t="s">
        <v>173</v>
      </c>
      <c r="B153" t="s">
        <v>443</v>
      </c>
      <c r="C153" s="2">
        <v>8.43187295664282</v>
      </c>
    </row>
    <row r="154" spans="1:3" ht="12.75">
      <c r="A154" t="s">
        <v>68</v>
      </c>
      <c r="B154" t="s">
        <v>443</v>
      </c>
      <c r="C154" s="2">
        <v>4.9183433946549915</v>
      </c>
    </row>
    <row r="155" spans="1:3" ht="12.75">
      <c r="A155" t="s">
        <v>174</v>
      </c>
      <c r="B155" t="s">
        <v>443</v>
      </c>
      <c r="C155" s="2">
        <v>4.9183433946549915</v>
      </c>
    </row>
    <row r="156" spans="1:3" ht="12.75">
      <c r="A156" t="s">
        <v>69</v>
      </c>
      <c r="B156" t="s">
        <v>443</v>
      </c>
      <c r="C156" s="2">
        <v>4.9183433946549915</v>
      </c>
    </row>
    <row r="157" spans="1:3" ht="12.75">
      <c r="A157" t="s">
        <v>175</v>
      </c>
      <c r="B157" t="s">
        <v>443</v>
      </c>
      <c r="C157" s="2">
        <v>4.9183433946549915</v>
      </c>
    </row>
    <row r="158" spans="1:3" ht="12.75">
      <c r="A158" t="s">
        <v>70</v>
      </c>
      <c r="B158" t="s">
        <v>443</v>
      </c>
      <c r="C158" s="2">
        <v>1.827550488161906</v>
      </c>
    </row>
    <row r="159" spans="1:3" ht="12.75">
      <c r="A159" t="s">
        <v>176</v>
      </c>
      <c r="B159" t="s">
        <v>443</v>
      </c>
      <c r="C159" s="2">
        <v>1.827550488161906</v>
      </c>
    </row>
    <row r="160" spans="1:3" ht="12.75">
      <c r="A160" t="s">
        <v>71</v>
      </c>
      <c r="B160" t="s">
        <v>443</v>
      </c>
      <c r="C160" s="2">
        <v>1.827550488161906</v>
      </c>
    </row>
    <row r="161" spans="1:3" ht="12.75">
      <c r="A161" t="s">
        <v>177</v>
      </c>
      <c r="B161" t="s">
        <v>443</v>
      </c>
      <c r="C161" s="2">
        <v>1.827550488161906</v>
      </c>
    </row>
    <row r="162" spans="1:3" ht="12.75">
      <c r="A162" t="s">
        <v>72</v>
      </c>
      <c r="B162" t="s">
        <v>443</v>
      </c>
      <c r="C162" s="2">
        <v>0</v>
      </c>
    </row>
    <row r="163" spans="1:3" ht="12.75">
      <c r="A163" t="s">
        <v>178</v>
      </c>
      <c r="B163" t="s">
        <v>443</v>
      </c>
      <c r="C163" s="2">
        <v>0</v>
      </c>
    </row>
    <row r="164" spans="1:3" ht="12.75">
      <c r="A164" t="s">
        <v>73</v>
      </c>
      <c r="B164" t="s">
        <v>443</v>
      </c>
      <c r="C164" s="2">
        <v>0</v>
      </c>
    </row>
    <row r="165" spans="1:3" ht="12.75">
      <c r="A165" t="s">
        <v>179</v>
      </c>
      <c r="B165" t="s">
        <v>443</v>
      </c>
      <c r="C165" s="2">
        <v>0</v>
      </c>
    </row>
    <row r="166" spans="1:3" ht="12.75">
      <c r="A166" t="s">
        <v>74</v>
      </c>
      <c r="B166" t="s">
        <v>443</v>
      </c>
      <c r="C166" s="2">
        <v>2.6010236713765833</v>
      </c>
    </row>
    <row r="167" spans="1:3" ht="12.75">
      <c r="A167" t="s">
        <v>180</v>
      </c>
      <c r="B167" t="s">
        <v>443</v>
      </c>
      <c r="C167" s="2">
        <v>2.6010236713765833</v>
      </c>
    </row>
    <row r="168" spans="1:3" ht="12.75">
      <c r="A168" t="s">
        <v>75</v>
      </c>
      <c r="B168" t="s">
        <v>443</v>
      </c>
      <c r="C168" s="2">
        <v>2.6010236713765833</v>
      </c>
    </row>
    <row r="169" spans="1:3" ht="12.75">
      <c r="A169" t="s">
        <v>181</v>
      </c>
      <c r="B169" t="s">
        <v>443</v>
      </c>
      <c r="C169" s="2">
        <v>2.6010236713765833</v>
      </c>
    </row>
    <row r="170" spans="1:3" ht="12.75">
      <c r="A170" t="s">
        <v>76</v>
      </c>
      <c r="B170" t="s">
        <v>443</v>
      </c>
      <c r="C170" s="2">
        <v>6.16919842692408</v>
      </c>
    </row>
    <row r="171" spans="1:3" ht="12.75">
      <c r="A171" t="s">
        <v>182</v>
      </c>
      <c r="B171" t="s">
        <v>443</v>
      </c>
      <c r="C171" s="2">
        <v>6.16919842692408</v>
      </c>
    </row>
    <row r="172" spans="1:3" ht="12.75">
      <c r="A172" t="s">
        <v>77</v>
      </c>
      <c r="B172" t="s">
        <v>443</v>
      </c>
      <c r="C172" s="2">
        <v>6.16919842692408</v>
      </c>
    </row>
    <row r="173" spans="1:3" ht="12.75">
      <c r="A173" t="s">
        <v>183</v>
      </c>
      <c r="B173" t="s">
        <v>443</v>
      </c>
      <c r="C173" s="2">
        <v>6.16919842692408</v>
      </c>
    </row>
    <row r="174" spans="1:3" ht="12.75">
      <c r="A174" t="s">
        <v>78</v>
      </c>
      <c r="B174" t="s">
        <v>443</v>
      </c>
      <c r="C174" s="2">
        <v>9.031945090859374</v>
      </c>
    </row>
    <row r="175" spans="1:3" ht="12.75">
      <c r="A175" t="s">
        <v>184</v>
      </c>
      <c r="B175" t="s">
        <v>443</v>
      </c>
      <c r="C175" s="2">
        <v>9.031945090859374</v>
      </c>
    </row>
    <row r="176" spans="1:3" ht="12.75">
      <c r="A176" t="s">
        <v>79</v>
      </c>
      <c r="B176" t="s">
        <v>443</v>
      </c>
      <c r="C176" s="2">
        <v>9.031945090859374</v>
      </c>
    </row>
    <row r="177" spans="1:3" ht="12.75">
      <c r="A177" t="s">
        <v>185</v>
      </c>
      <c r="B177" t="s">
        <v>443</v>
      </c>
      <c r="C177" s="2">
        <v>9.031945090859374</v>
      </c>
    </row>
    <row r="178" spans="1:3" ht="12.75">
      <c r="A178" t="s">
        <v>80</v>
      </c>
      <c r="B178" t="s">
        <v>443</v>
      </c>
      <c r="C178" s="2">
        <v>13.284157961536138</v>
      </c>
    </row>
    <row r="179" spans="1:3" ht="12.75">
      <c r="A179" t="s">
        <v>186</v>
      </c>
      <c r="B179" t="s">
        <v>443</v>
      </c>
      <c r="C179" s="2">
        <v>13.284157961536138</v>
      </c>
    </row>
    <row r="180" spans="1:3" ht="12.75">
      <c r="A180" t="s">
        <v>81</v>
      </c>
      <c r="B180" t="s">
        <v>443</v>
      </c>
      <c r="C180" s="2">
        <v>13.284157961536138</v>
      </c>
    </row>
    <row r="181" spans="1:3" ht="12.75">
      <c r="A181" t="s">
        <v>187</v>
      </c>
      <c r="B181" t="s">
        <v>443</v>
      </c>
      <c r="C181" s="2">
        <v>13.284157961536138</v>
      </c>
    </row>
    <row r="183" spans="1:3" ht="12.75">
      <c r="A183" t="s">
        <v>198</v>
      </c>
      <c r="B183" t="s">
        <v>441</v>
      </c>
      <c r="C183" s="2">
        <v>0</v>
      </c>
    </row>
    <row r="184" spans="1:3" ht="12.75">
      <c r="A184" t="s">
        <v>92</v>
      </c>
      <c r="B184" t="s">
        <v>441</v>
      </c>
      <c r="C184" s="2">
        <v>0</v>
      </c>
    </row>
    <row r="185" spans="1:3" ht="12.75">
      <c r="A185" t="s">
        <v>199</v>
      </c>
      <c r="B185" t="s">
        <v>441</v>
      </c>
      <c r="C185" s="2">
        <v>0</v>
      </c>
    </row>
    <row r="186" spans="1:3" ht="12.75">
      <c r="A186" t="s">
        <v>200</v>
      </c>
      <c r="B186" t="s">
        <v>441</v>
      </c>
      <c r="C186" s="2">
        <v>0</v>
      </c>
    </row>
    <row r="187" spans="1:3" ht="12.75">
      <c r="A187" t="s">
        <v>93</v>
      </c>
      <c r="B187" t="s">
        <v>441</v>
      </c>
      <c r="C187" s="2">
        <v>1.7628012281764587</v>
      </c>
    </row>
    <row r="188" spans="1:3" ht="12.75">
      <c r="A188" t="s">
        <v>201</v>
      </c>
      <c r="B188" t="s">
        <v>441</v>
      </c>
      <c r="C188" s="2">
        <v>1.7628012281764587</v>
      </c>
    </row>
    <row r="189" spans="1:3" ht="12.75">
      <c r="A189" t="s">
        <v>94</v>
      </c>
      <c r="B189" t="s">
        <v>441</v>
      </c>
      <c r="C189" s="2">
        <v>1.7628012281764587</v>
      </c>
    </row>
    <row r="190" spans="1:3" ht="12.75">
      <c r="A190" t="s">
        <v>202</v>
      </c>
      <c r="B190" t="s">
        <v>441</v>
      </c>
      <c r="C190" s="2">
        <v>1.7628012281764587</v>
      </c>
    </row>
    <row r="191" spans="1:3" ht="12.75">
      <c r="A191" t="s">
        <v>95</v>
      </c>
      <c r="B191" t="s">
        <v>441</v>
      </c>
      <c r="C191" s="2">
        <v>3.926800993798964</v>
      </c>
    </row>
    <row r="192" spans="1:3" ht="12.75">
      <c r="A192" t="s">
        <v>203</v>
      </c>
      <c r="B192" t="s">
        <v>441</v>
      </c>
      <c r="C192" s="2">
        <v>3.926800993798964</v>
      </c>
    </row>
    <row r="193" spans="1:3" ht="12.75">
      <c r="A193" t="s">
        <v>96</v>
      </c>
      <c r="B193" t="s">
        <v>441</v>
      </c>
      <c r="C193" s="2">
        <v>3.926800993798964</v>
      </c>
    </row>
    <row r="194" spans="1:3" ht="12.75">
      <c r="A194" t="s">
        <v>204</v>
      </c>
      <c r="B194" t="s">
        <v>441</v>
      </c>
      <c r="C194" s="2">
        <v>3.926800993798964</v>
      </c>
    </row>
    <row r="195" spans="1:3" ht="12.75">
      <c r="A195" t="s">
        <v>97</v>
      </c>
      <c r="B195" t="s">
        <v>441</v>
      </c>
      <c r="C195" s="2">
        <v>6.704725622746599</v>
      </c>
    </row>
    <row r="196" spans="1:3" ht="12.75">
      <c r="A196" t="s">
        <v>205</v>
      </c>
      <c r="B196" t="s">
        <v>441</v>
      </c>
      <c r="C196" s="2">
        <v>6.704725622746599</v>
      </c>
    </row>
    <row r="197" spans="1:3" ht="12.75">
      <c r="A197" t="s">
        <v>98</v>
      </c>
      <c r="B197" t="s">
        <v>441</v>
      </c>
      <c r="C197" s="2">
        <v>6.704725622746599</v>
      </c>
    </row>
    <row r="198" spans="1:3" ht="12.75">
      <c r="A198" t="s">
        <v>206</v>
      </c>
      <c r="B198" t="s">
        <v>441</v>
      </c>
      <c r="C198" s="2">
        <v>6.704725622746599</v>
      </c>
    </row>
    <row r="199" spans="1:3" ht="12.75">
      <c r="A199" t="s">
        <v>207</v>
      </c>
      <c r="B199" t="s">
        <v>441</v>
      </c>
      <c r="C199" s="2">
        <v>10.076724249444156</v>
      </c>
    </row>
    <row r="200" spans="1:3" ht="12.75">
      <c r="A200" t="s">
        <v>99</v>
      </c>
      <c r="B200" t="s">
        <v>441</v>
      </c>
      <c r="C200" s="2">
        <v>10.076724249444156</v>
      </c>
    </row>
    <row r="201" spans="1:3" ht="12.75">
      <c r="A201" t="s">
        <v>208</v>
      </c>
      <c r="B201" t="s">
        <v>441</v>
      </c>
      <c r="C201" s="2">
        <v>10.076724249444156</v>
      </c>
    </row>
    <row r="203" spans="1:3" ht="12.75">
      <c r="A203" t="s">
        <v>82</v>
      </c>
      <c r="B203" t="s">
        <v>440</v>
      </c>
      <c r="C203" s="2">
        <v>5.709042310486853</v>
      </c>
    </row>
    <row r="204" spans="1:3" ht="12.75">
      <c r="A204" t="s">
        <v>188</v>
      </c>
      <c r="B204" t="s">
        <v>440</v>
      </c>
      <c r="C204" s="2">
        <v>5.709042310486853</v>
      </c>
    </row>
    <row r="205" spans="1:3" ht="12.75">
      <c r="A205" t="s">
        <v>83</v>
      </c>
      <c r="B205" t="s">
        <v>440</v>
      </c>
      <c r="C205" s="2">
        <v>5.709042310486853</v>
      </c>
    </row>
    <row r="206" spans="1:3" ht="12.75">
      <c r="A206" t="s">
        <v>189</v>
      </c>
      <c r="B206" t="s">
        <v>440</v>
      </c>
      <c r="C206" s="2">
        <v>5.709042310486853</v>
      </c>
    </row>
    <row r="207" spans="1:3" ht="12.75">
      <c r="A207" t="s">
        <v>190</v>
      </c>
      <c r="B207" t="s">
        <v>440</v>
      </c>
      <c r="C207" s="2">
        <v>6.2614186793460185</v>
      </c>
    </row>
    <row r="208" spans="1:3" ht="12.75">
      <c r="A208" t="s">
        <v>84</v>
      </c>
      <c r="B208" t="s">
        <v>440</v>
      </c>
      <c r="C208" s="2">
        <v>6.2614186793460185</v>
      </c>
    </row>
    <row r="209" spans="1:3" ht="12.75">
      <c r="A209" t="s">
        <v>191</v>
      </c>
      <c r="B209" t="s">
        <v>440</v>
      </c>
      <c r="C209" s="2">
        <v>6.2614186793460185</v>
      </c>
    </row>
    <row r="210" spans="1:3" ht="12.75">
      <c r="A210" t="s">
        <v>85</v>
      </c>
      <c r="B210" t="s">
        <v>440</v>
      </c>
      <c r="C210" s="2">
        <v>6.2614186793460185</v>
      </c>
    </row>
    <row r="211" spans="1:3" ht="12.75">
      <c r="A211" t="s">
        <v>192</v>
      </c>
      <c r="B211" t="s">
        <v>440</v>
      </c>
      <c r="C211" s="2">
        <v>2.334036043226047</v>
      </c>
    </row>
    <row r="212" spans="1:3" ht="12.75">
      <c r="A212" t="s">
        <v>86</v>
      </c>
      <c r="B212" t="s">
        <v>440</v>
      </c>
      <c r="C212" s="2">
        <v>2.334036043226047</v>
      </c>
    </row>
    <row r="213" spans="1:3" ht="12.75">
      <c r="A213" t="s">
        <v>193</v>
      </c>
      <c r="B213" t="s">
        <v>440</v>
      </c>
      <c r="C213" s="2">
        <v>2.334036043226047</v>
      </c>
    </row>
    <row r="214" spans="1:3" ht="12.75">
      <c r="A214" t="s">
        <v>87</v>
      </c>
      <c r="B214" t="s">
        <v>440</v>
      </c>
      <c r="C214" s="2">
        <v>2.334036043226047</v>
      </c>
    </row>
    <row r="215" spans="1:3" ht="12.75">
      <c r="A215" t="s">
        <v>194</v>
      </c>
      <c r="B215" t="s">
        <v>440</v>
      </c>
      <c r="C215" s="2">
        <v>0</v>
      </c>
    </row>
    <row r="216" spans="1:3" ht="12.75">
      <c r="A216" t="s">
        <v>88</v>
      </c>
      <c r="B216" t="s">
        <v>440</v>
      </c>
      <c r="C216" s="2">
        <v>0</v>
      </c>
    </row>
    <row r="217" spans="1:3" ht="12.75">
      <c r="A217" t="s">
        <v>195</v>
      </c>
      <c r="B217" t="s">
        <v>440</v>
      </c>
      <c r="C217" s="2">
        <v>0</v>
      </c>
    </row>
    <row r="218" spans="1:3" ht="12.75">
      <c r="A218" t="s">
        <v>89</v>
      </c>
      <c r="B218" t="s">
        <v>440</v>
      </c>
      <c r="C218" s="2">
        <v>0</v>
      </c>
    </row>
    <row r="219" spans="1:3" ht="12.75">
      <c r="A219" t="s">
        <v>196</v>
      </c>
      <c r="B219" t="s">
        <v>440</v>
      </c>
      <c r="C219" s="2">
        <v>0.24737662944930427</v>
      </c>
    </row>
    <row r="220" spans="1:3" ht="12.75">
      <c r="A220" t="s">
        <v>90</v>
      </c>
      <c r="B220" t="s">
        <v>440</v>
      </c>
      <c r="C220" s="2">
        <v>0.24737662944930427</v>
      </c>
    </row>
    <row r="221" spans="1:3" ht="12.75">
      <c r="A221" t="s">
        <v>197</v>
      </c>
      <c r="B221" t="s">
        <v>440</v>
      </c>
      <c r="C221" s="2">
        <v>0.24737662944930427</v>
      </c>
    </row>
    <row r="222" spans="1:3" ht="12.75">
      <c r="A222" t="s">
        <v>91</v>
      </c>
      <c r="B222" t="s">
        <v>440</v>
      </c>
      <c r="C222" s="2">
        <v>0.24737662944930427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D2">
      <selection activeCell="U24" sqref="U24"/>
    </sheetView>
  </sheetViews>
  <sheetFormatPr defaultColWidth="9.140625" defaultRowHeight="12.75"/>
  <sheetData>
    <row r="1" spans="1:10" ht="12.75">
      <c r="A1" t="s">
        <v>218</v>
      </c>
      <c r="E1" s="6" t="s">
        <v>457</v>
      </c>
      <c r="F1" s="6" t="s">
        <v>459</v>
      </c>
      <c r="H1" s="6" t="s">
        <v>457</v>
      </c>
      <c r="I1" s="6" t="s">
        <v>459</v>
      </c>
      <c r="J1" s="6" t="s">
        <v>461</v>
      </c>
    </row>
    <row r="2" spans="1:10" ht="12.75">
      <c r="A2">
        <v>-8.074657472089694</v>
      </c>
      <c r="C2">
        <v>-12</v>
      </c>
      <c r="E2" s="7">
        <v>-12</v>
      </c>
      <c r="F2" s="4">
        <v>0</v>
      </c>
      <c r="H2" s="7">
        <v>-12</v>
      </c>
      <c r="I2" s="4">
        <v>0</v>
      </c>
      <c r="J2" s="8">
        <v>0</v>
      </c>
    </row>
    <row r="3" spans="1:10" ht="12.75">
      <c r="A3">
        <v>-6.629486228862753</v>
      </c>
      <c r="C3">
        <v>-11.5</v>
      </c>
      <c r="E3" s="7">
        <v>-11.5</v>
      </c>
      <c r="F3" s="4">
        <v>0</v>
      </c>
      <c r="H3" s="7">
        <v>-11.5</v>
      </c>
      <c r="I3" s="4">
        <v>0</v>
      </c>
      <c r="J3" s="8">
        <v>0</v>
      </c>
    </row>
    <row r="4" spans="1:10" ht="12.75">
      <c r="A4">
        <v>-6.826419428351025</v>
      </c>
      <c r="C4">
        <v>-11</v>
      </c>
      <c r="E4" s="7">
        <v>-11</v>
      </c>
      <c r="F4" s="4">
        <v>0</v>
      </c>
      <c r="H4" s="7">
        <v>-11</v>
      </c>
      <c r="I4" s="4">
        <v>0</v>
      </c>
      <c r="J4" s="8">
        <v>0</v>
      </c>
    </row>
    <row r="5" spans="1:10" ht="12.75">
      <c r="A5">
        <v>-5.271273120409616</v>
      </c>
      <c r="C5">
        <v>-10.5</v>
      </c>
      <c r="E5" s="7">
        <v>-10.5</v>
      </c>
      <c r="F5" s="4">
        <v>0</v>
      </c>
      <c r="H5" s="7">
        <v>-10.5</v>
      </c>
      <c r="I5" s="4">
        <v>0</v>
      </c>
      <c r="J5" s="8">
        <v>0</v>
      </c>
    </row>
    <row r="6" spans="1:10" ht="12.75">
      <c r="A6">
        <v>-5.177756251980499</v>
      </c>
      <c r="C6">
        <v>-10</v>
      </c>
      <c r="E6" s="7">
        <v>-10</v>
      </c>
      <c r="F6" s="4">
        <v>1</v>
      </c>
      <c r="H6" s="7">
        <v>-10</v>
      </c>
      <c r="I6" s="4">
        <v>1</v>
      </c>
      <c r="J6" s="8">
        <v>0.004524886877828055</v>
      </c>
    </row>
    <row r="7" spans="1:10" ht="12.75">
      <c r="A7">
        <v>-3.683797865026343</v>
      </c>
      <c r="C7">
        <v>-9.5</v>
      </c>
      <c r="E7" s="7">
        <v>-9.5</v>
      </c>
      <c r="F7" s="4">
        <v>1</v>
      </c>
      <c r="H7" s="7">
        <v>-9.5</v>
      </c>
      <c r="I7" s="4">
        <v>1</v>
      </c>
      <c r="J7" s="8">
        <v>0.00904977375565611</v>
      </c>
    </row>
    <row r="8" spans="1:10" ht="12.75">
      <c r="A8">
        <v>-3.455846497895878</v>
      </c>
      <c r="C8">
        <v>-9</v>
      </c>
      <c r="E8" s="7">
        <v>-9</v>
      </c>
      <c r="F8" s="4">
        <v>0</v>
      </c>
      <c r="H8" s="7">
        <v>-9</v>
      </c>
      <c r="I8" s="4">
        <v>0</v>
      </c>
      <c r="J8" s="8">
        <v>0.00904977375565611</v>
      </c>
    </row>
    <row r="9" spans="1:10" ht="12.75">
      <c r="A9">
        <v>-2.0496574119894917</v>
      </c>
      <c r="C9">
        <v>-8.5</v>
      </c>
      <c r="E9" s="7">
        <v>-8.5</v>
      </c>
      <c r="F9" s="4">
        <v>0</v>
      </c>
      <c r="H9" s="7">
        <v>-8.5</v>
      </c>
      <c r="I9" s="4">
        <v>0</v>
      </c>
      <c r="J9" s="8">
        <v>0.00904977375565611</v>
      </c>
    </row>
    <row r="10" spans="1:10" ht="12.75">
      <c r="A10">
        <v>-1.1797151258886054</v>
      </c>
      <c r="C10">
        <v>-8</v>
      </c>
      <c r="E10" s="7">
        <v>-8</v>
      </c>
      <c r="F10" s="4">
        <v>2</v>
      </c>
      <c r="H10" s="7">
        <v>-8</v>
      </c>
      <c r="I10" s="4">
        <v>2</v>
      </c>
      <c r="J10" s="8">
        <v>0.01809954751131222</v>
      </c>
    </row>
    <row r="11" spans="1:10" ht="12.75">
      <c r="A11">
        <v>-1.5522387751737394</v>
      </c>
      <c r="C11">
        <v>-7.5</v>
      </c>
      <c r="E11" s="7">
        <v>-7.5</v>
      </c>
      <c r="F11" s="4">
        <v>2</v>
      </c>
      <c r="H11" s="7">
        <v>-7.5</v>
      </c>
      <c r="I11" s="4">
        <v>2</v>
      </c>
      <c r="J11" s="8">
        <v>0.027149321266968326</v>
      </c>
    </row>
    <row r="12" spans="1:10" ht="12.75">
      <c r="A12">
        <v>0.4113686960272529</v>
      </c>
      <c r="C12">
        <v>-7</v>
      </c>
      <c r="E12" s="7">
        <v>-7</v>
      </c>
      <c r="F12" s="4">
        <v>1</v>
      </c>
      <c r="H12" s="7">
        <v>-7</v>
      </c>
      <c r="I12" s="4">
        <v>1</v>
      </c>
      <c r="J12" s="8">
        <v>0.03167420814479638</v>
      </c>
    </row>
    <row r="13" spans="1:10" ht="12.75">
      <c r="A13">
        <v>1.0730911658149473</v>
      </c>
      <c r="C13">
        <v>-6.5</v>
      </c>
      <c r="E13" s="7">
        <v>-6.5</v>
      </c>
      <c r="F13" s="4">
        <v>3</v>
      </c>
      <c r="H13" s="7">
        <v>-6.5</v>
      </c>
      <c r="I13" s="4">
        <v>3</v>
      </c>
      <c r="J13" s="8">
        <v>0.04524886877828054</v>
      </c>
    </row>
    <row r="14" spans="1:10" ht="12.75">
      <c r="A14">
        <v>2.04524298988546</v>
      </c>
      <c r="C14">
        <v>-6</v>
      </c>
      <c r="E14" s="7">
        <v>-6</v>
      </c>
      <c r="F14" s="4">
        <v>4</v>
      </c>
      <c r="H14" s="7">
        <v>-6</v>
      </c>
      <c r="I14" s="4">
        <v>4</v>
      </c>
      <c r="J14" s="8">
        <v>0.06334841628959276</v>
      </c>
    </row>
    <row r="15" spans="1:10" ht="12.75">
      <c r="A15">
        <v>2.8759040769153303</v>
      </c>
      <c r="C15">
        <v>-5.5</v>
      </c>
      <c r="E15" s="7">
        <v>-5.5</v>
      </c>
      <c r="F15" s="4">
        <v>7</v>
      </c>
      <c r="H15" s="7">
        <v>-5.5</v>
      </c>
      <c r="I15" s="4">
        <v>7</v>
      </c>
      <c r="J15" s="8">
        <v>0.09502262443438914</v>
      </c>
    </row>
    <row r="16" spans="1:10" ht="12.75">
      <c r="A16">
        <v>3.653998066720852</v>
      </c>
      <c r="C16">
        <v>-5</v>
      </c>
      <c r="E16" s="7">
        <v>-5</v>
      </c>
      <c r="F16" s="4">
        <v>5</v>
      </c>
      <c r="H16" s="7">
        <v>-5</v>
      </c>
      <c r="I16" s="4">
        <v>5</v>
      </c>
      <c r="J16" s="8">
        <v>0.11764705882352941</v>
      </c>
    </row>
    <row r="17" spans="1:10" ht="12.75">
      <c r="A17">
        <v>4.318036264080632</v>
      </c>
      <c r="C17">
        <v>-4.5</v>
      </c>
      <c r="E17" s="7">
        <v>-4.5</v>
      </c>
      <c r="F17" s="4">
        <v>4</v>
      </c>
      <c r="H17" s="7">
        <v>-4.5</v>
      </c>
      <c r="I17" s="4">
        <v>4</v>
      </c>
      <c r="J17" s="8">
        <v>0.13574660633484162</v>
      </c>
    </row>
    <row r="18" spans="1:10" ht="12.75">
      <c r="A18">
        <v>4.890490231401675</v>
      </c>
      <c r="C18">
        <v>-4</v>
      </c>
      <c r="E18" s="7">
        <v>-4</v>
      </c>
      <c r="F18" s="4">
        <v>2</v>
      </c>
      <c r="H18" s="7">
        <v>-4</v>
      </c>
      <c r="I18" s="4">
        <v>2</v>
      </c>
      <c r="J18" s="8">
        <v>0.14479638009049775</v>
      </c>
    </row>
    <row r="19" spans="1:10" ht="12.75">
      <c r="A19">
        <v>5.543012279275935</v>
      </c>
      <c r="C19">
        <v>-3.5</v>
      </c>
      <c r="E19" s="7">
        <v>-3.5</v>
      </c>
      <c r="F19" s="4">
        <v>6</v>
      </c>
      <c r="H19" s="7">
        <v>-3.5</v>
      </c>
      <c r="I19" s="4">
        <v>6</v>
      </c>
      <c r="J19" s="8">
        <v>0.17194570135746606</v>
      </c>
    </row>
    <row r="20" spans="1:10" ht="12.75">
      <c r="A20">
        <v>6.160611085322114</v>
      </c>
      <c r="C20">
        <v>-3</v>
      </c>
      <c r="E20" s="7">
        <v>-3</v>
      </c>
      <c r="F20" s="4">
        <v>4</v>
      </c>
      <c r="H20" s="7">
        <v>-3</v>
      </c>
      <c r="I20" s="4">
        <v>4</v>
      </c>
      <c r="J20" s="8">
        <v>0.19004524886877827</v>
      </c>
    </row>
    <row r="21" spans="1:10" ht="12.75">
      <c r="A21">
        <v>7.02819503850878</v>
      </c>
      <c r="C21">
        <v>-2.5</v>
      </c>
      <c r="E21" s="7">
        <v>-2.5</v>
      </c>
      <c r="F21" s="4">
        <v>6</v>
      </c>
      <c r="H21" s="7">
        <v>-2.5</v>
      </c>
      <c r="I21" s="4">
        <v>6</v>
      </c>
      <c r="J21" s="8">
        <v>0.2171945701357466</v>
      </c>
    </row>
    <row r="22" spans="1:10" ht="12.75">
      <c r="A22">
        <v>7.20050178378795</v>
      </c>
      <c r="C22">
        <v>-2</v>
      </c>
      <c r="E22" s="7">
        <v>-2</v>
      </c>
      <c r="F22" s="4">
        <v>7</v>
      </c>
      <c r="H22" s="7">
        <v>-2</v>
      </c>
      <c r="I22" s="4">
        <v>7</v>
      </c>
      <c r="J22" s="8">
        <v>0.248868778280543</v>
      </c>
    </row>
    <row r="23" spans="1:10" ht="12.75">
      <c r="A23">
        <v>7.838100137343131</v>
      </c>
      <c r="C23">
        <v>-1.5</v>
      </c>
      <c r="E23" s="7">
        <v>-1.5</v>
      </c>
      <c r="F23" s="4">
        <v>3</v>
      </c>
      <c r="H23" s="7">
        <v>-1.5</v>
      </c>
      <c r="I23" s="4">
        <v>3</v>
      </c>
      <c r="J23" s="8">
        <v>0.26244343891402716</v>
      </c>
    </row>
    <row r="24" spans="1:10" ht="12.75">
      <c r="A24">
        <v>7.663735989497987</v>
      </c>
      <c r="C24">
        <v>-1</v>
      </c>
      <c r="E24" s="7">
        <v>-1</v>
      </c>
      <c r="F24" s="4">
        <v>9</v>
      </c>
      <c r="H24" s="7">
        <v>-1</v>
      </c>
      <c r="I24" s="4">
        <v>9</v>
      </c>
      <c r="J24" s="8">
        <v>0.3031674208144796</v>
      </c>
    </row>
    <row r="25" spans="1:10" ht="12.75">
      <c r="A25">
        <v>6.804915231358634</v>
      </c>
      <c r="C25">
        <v>-0.5</v>
      </c>
      <c r="E25" s="7">
        <v>-0.5</v>
      </c>
      <c r="F25" s="4">
        <v>7</v>
      </c>
      <c r="H25" s="7">
        <v>-0.5</v>
      </c>
      <c r="I25" s="4">
        <v>7</v>
      </c>
      <c r="J25" s="8">
        <v>0.334841628959276</v>
      </c>
    </row>
    <row r="26" spans="1:10" ht="12.75">
      <c r="A26">
        <v>6.245663315829568</v>
      </c>
      <c r="C26">
        <v>0</v>
      </c>
      <c r="E26" s="7">
        <v>0</v>
      </c>
      <c r="F26" s="4">
        <v>5</v>
      </c>
      <c r="H26" s="7">
        <v>0</v>
      </c>
      <c r="I26" s="4">
        <v>5</v>
      </c>
      <c r="J26" s="8">
        <v>0.3574660633484163</v>
      </c>
    </row>
    <row r="27" spans="1:10" ht="12.75">
      <c r="A27">
        <v>5.536126912575257</v>
      </c>
      <c r="C27">
        <v>0.5</v>
      </c>
      <c r="E27" s="7">
        <v>0.5</v>
      </c>
      <c r="F27" s="4">
        <v>8</v>
      </c>
      <c r="H27" s="7">
        <v>0.5</v>
      </c>
      <c r="I27" s="4">
        <v>8</v>
      </c>
      <c r="J27" s="8">
        <v>0.3936651583710407</v>
      </c>
    </row>
    <row r="28" spans="1:10" ht="12.75">
      <c r="A28">
        <v>4.988859228851643</v>
      </c>
      <c r="C28">
        <v>1</v>
      </c>
      <c r="E28" s="7">
        <v>1</v>
      </c>
      <c r="F28" s="4">
        <v>7</v>
      </c>
      <c r="H28" s="7">
        <v>1</v>
      </c>
      <c r="I28" s="4">
        <v>7</v>
      </c>
      <c r="J28" s="8">
        <v>0.4253393665158371</v>
      </c>
    </row>
    <row r="29" spans="1:10" ht="12.75">
      <c r="A29">
        <v>4.415233079502844</v>
      </c>
      <c r="C29">
        <v>1.5</v>
      </c>
      <c r="E29" s="7">
        <v>1.5</v>
      </c>
      <c r="F29" s="4">
        <v>8</v>
      </c>
      <c r="H29" s="7">
        <v>1.5</v>
      </c>
      <c r="I29" s="4">
        <v>8</v>
      </c>
      <c r="J29" s="8">
        <v>0.46153846153846156</v>
      </c>
    </row>
    <row r="30" spans="1:10" ht="12.75">
      <c r="A30">
        <v>3.6368717588954507</v>
      </c>
      <c r="C30">
        <v>2</v>
      </c>
      <c r="E30" s="7">
        <v>2</v>
      </c>
      <c r="F30" s="4">
        <v>11</v>
      </c>
      <c r="H30" s="7">
        <v>2</v>
      </c>
      <c r="I30" s="4">
        <v>11</v>
      </c>
      <c r="J30" s="8">
        <v>0.5113122171945701</v>
      </c>
    </row>
    <row r="31" spans="1:10" ht="12.75">
      <c r="A31">
        <v>2.8321306023650106</v>
      </c>
      <c r="C31">
        <v>2.5</v>
      </c>
      <c r="E31" s="7">
        <v>2.5</v>
      </c>
      <c r="F31" s="4">
        <v>8</v>
      </c>
      <c r="H31" s="7">
        <v>2.5</v>
      </c>
      <c r="I31" s="4">
        <v>8</v>
      </c>
      <c r="J31" s="8">
        <v>0.5475113122171946</v>
      </c>
    </row>
    <row r="32" spans="1:10" ht="12.75">
      <c r="A32">
        <v>1.7414241181307082</v>
      </c>
      <c r="C32">
        <v>3</v>
      </c>
      <c r="E32" s="7">
        <v>3</v>
      </c>
      <c r="F32" s="4">
        <v>7</v>
      </c>
      <c r="H32" s="7">
        <v>3</v>
      </c>
      <c r="I32" s="4">
        <v>7</v>
      </c>
      <c r="J32" s="8">
        <v>0.579185520361991</v>
      </c>
    </row>
    <row r="33" spans="1:10" ht="12.75">
      <c r="A33">
        <v>0.8947139490101381</v>
      </c>
      <c r="C33">
        <v>3.5</v>
      </c>
      <c r="E33" s="7">
        <v>3.5</v>
      </c>
      <c r="F33" s="4">
        <v>8</v>
      </c>
      <c r="H33" s="7">
        <v>3.5</v>
      </c>
      <c r="I33" s="4">
        <v>8</v>
      </c>
      <c r="J33" s="8">
        <v>0.6153846153846154</v>
      </c>
    </row>
    <row r="34" spans="1:10" ht="12.75">
      <c r="A34">
        <v>0.1847674193693286</v>
      </c>
      <c r="C34">
        <v>4</v>
      </c>
      <c r="E34" s="7">
        <v>4</v>
      </c>
      <c r="F34" s="4">
        <v>7</v>
      </c>
      <c r="H34" s="7">
        <v>4</v>
      </c>
      <c r="I34" s="4">
        <v>7</v>
      </c>
      <c r="J34" s="8">
        <v>0.6470588235294118</v>
      </c>
    </row>
    <row r="35" spans="1:10" ht="12.75">
      <c r="A35">
        <v>50.18476741936933</v>
      </c>
      <c r="C35">
        <v>4.5</v>
      </c>
      <c r="E35" s="7">
        <v>4.5</v>
      </c>
      <c r="F35" s="4">
        <v>8</v>
      </c>
      <c r="H35" s="7">
        <v>4.5</v>
      </c>
      <c r="I35" s="4">
        <v>8</v>
      </c>
      <c r="J35" s="8">
        <v>0.6832579185520362</v>
      </c>
    </row>
    <row r="36" spans="1:10" ht="12.75">
      <c r="A36">
        <v>-6.046696747046509</v>
      </c>
      <c r="C36">
        <v>5</v>
      </c>
      <c r="E36" s="7">
        <v>5</v>
      </c>
      <c r="F36" s="4">
        <v>8</v>
      </c>
      <c r="H36" s="7">
        <v>5</v>
      </c>
      <c r="I36" s="4">
        <v>8</v>
      </c>
      <c r="J36" s="8">
        <v>0.7194570135746606</v>
      </c>
    </row>
    <row r="37" spans="1:10" ht="12.75">
      <c r="A37">
        <v>-5.92729524832208</v>
      </c>
      <c r="C37">
        <v>5.5</v>
      </c>
      <c r="E37" s="7">
        <v>5.5</v>
      </c>
      <c r="F37" s="4">
        <v>5</v>
      </c>
      <c r="H37" s="7">
        <v>5.5</v>
      </c>
      <c r="I37" s="4">
        <v>5</v>
      </c>
      <c r="J37" s="8">
        <v>0.7420814479638009</v>
      </c>
    </row>
    <row r="38" spans="1:10" ht="12.75">
      <c r="A38">
        <v>-5.798499316960023</v>
      </c>
      <c r="C38">
        <v>6</v>
      </c>
      <c r="E38" s="7">
        <v>6</v>
      </c>
      <c r="F38" s="4">
        <v>8</v>
      </c>
      <c r="H38" s="7">
        <v>6</v>
      </c>
      <c r="I38" s="4">
        <v>8</v>
      </c>
      <c r="J38" s="8">
        <v>0.7782805429864253</v>
      </c>
    </row>
    <row r="39" spans="1:10" ht="12.75">
      <c r="A39">
        <v>-3.8216083086678605</v>
      </c>
      <c r="C39">
        <v>6.5</v>
      </c>
      <c r="E39" s="7">
        <v>6.5</v>
      </c>
      <c r="F39" s="4">
        <v>11</v>
      </c>
      <c r="H39" s="7">
        <v>6.5</v>
      </c>
      <c r="I39" s="4">
        <v>11</v>
      </c>
      <c r="J39" s="8">
        <v>0.8280542986425339</v>
      </c>
    </row>
    <row r="40" spans="1:10" ht="12.75">
      <c r="A40">
        <v>-2.812429911487981</v>
      </c>
      <c r="C40">
        <v>7</v>
      </c>
      <c r="E40" s="7">
        <v>7</v>
      </c>
      <c r="F40" s="4">
        <v>7</v>
      </c>
      <c r="H40" s="7">
        <v>7</v>
      </c>
      <c r="I40" s="4">
        <v>7</v>
      </c>
      <c r="J40" s="8">
        <v>0.8597285067873304</v>
      </c>
    </row>
    <row r="41" spans="1:10" ht="12.75">
      <c r="A41">
        <v>-2.5691250378402026</v>
      </c>
      <c r="C41">
        <v>7.5</v>
      </c>
      <c r="E41" s="7">
        <v>7.5</v>
      </c>
      <c r="F41" s="4">
        <v>11</v>
      </c>
      <c r="H41" s="7">
        <v>7.5</v>
      </c>
      <c r="I41" s="4">
        <v>11</v>
      </c>
      <c r="J41" s="8">
        <v>0.9095022624434389</v>
      </c>
    </row>
    <row r="42" spans="1:10" ht="12.75">
      <c r="A42">
        <v>-1.3540769062824762</v>
      </c>
      <c r="C42">
        <v>8</v>
      </c>
      <c r="E42" s="7">
        <v>8</v>
      </c>
      <c r="F42" s="4">
        <v>8</v>
      </c>
      <c r="H42" s="7">
        <v>8</v>
      </c>
      <c r="I42" s="4">
        <v>8</v>
      </c>
      <c r="J42" s="8">
        <v>0.9457013574660633</v>
      </c>
    </row>
    <row r="43" spans="1:10" ht="12.75">
      <c r="A43">
        <v>0.092875000114238</v>
      </c>
      <c r="C43">
        <v>8.5</v>
      </c>
      <c r="E43" s="7">
        <v>8.5</v>
      </c>
      <c r="F43" s="4">
        <v>3</v>
      </c>
      <c r="H43" s="7">
        <v>8.5</v>
      </c>
      <c r="I43" s="4">
        <v>3</v>
      </c>
      <c r="J43" s="8">
        <v>0.9592760180995475</v>
      </c>
    </row>
    <row r="44" spans="1:10" ht="12.75">
      <c r="A44">
        <v>0.6079460171352372</v>
      </c>
      <c r="C44">
        <v>9</v>
      </c>
      <c r="E44" s="7">
        <v>9</v>
      </c>
      <c r="F44" s="4">
        <v>3</v>
      </c>
      <c r="H44" s="7">
        <v>9</v>
      </c>
      <c r="I44" s="4">
        <v>3</v>
      </c>
      <c r="J44" s="8">
        <v>0.9728506787330317</v>
      </c>
    </row>
    <row r="45" spans="1:10" ht="12.75">
      <c r="A45">
        <v>1.3488568555276148</v>
      </c>
      <c r="C45">
        <v>9.5</v>
      </c>
      <c r="E45" s="7">
        <v>9.5</v>
      </c>
      <c r="F45" s="4">
        <v>0</v>
      </c>
      <c r="H45" s="7">
        <v>9.5</v>
      </c>
      <c r="I45" s="4">
        <v>0</v>
      </c>
      <c r="J45" s="8">
        <v>0.9728506787330317</v>
      </c>
    </row>
    <row r="46" spans="1:10" ht="12.75">
      <c r="A46">
        <v>1.9624867658847067</v>
      </c>
      <c r="C46">
        <v>10</v>
      </c>
      <c r="E46" s="7">
        <v>10</v>
      </c>
      <c r="F46" s="4">
        <v>0</v>
      </c>
      <c r="H46" s="7">
        <v>10</v>
      </c>
      <c r="I46" s="4">
        <v>0</v>
      </c>
      <c r="J46" s="8">
        <v>0.9728506787330317</v>
      </c>
    </row>
    <row r="47" spans="1:10" ht="12.75">
      <c r="A47">
        <v>2.5873519144597124</v>
      </c>
      <c r="C47">
        <v>10.5</v>
      </c>
      <c r="E47" s="7">
        <v>10.5</v>
      </c>
      <c r="F47" s="4">
        <v>0</v>
      </c>
      <c r="H47" s="7">
        <v>10.5</v>
      </c>
      <c r="I47" s="4">
        <v>0</v>
      </c>
      <c r="J47" s="8">
        <v>0.9728506787330317</v>
      </c>
    </row>
    <row r="48" spans="1:10" ht="12.75">
      <c r="A48">
        <v>3.6311554772557275</v>
      </c>
      <c r="C48">
        <v>11</v>
      </c>
      <c r="E48" s="7">
        <v>11</v>
      </c>
      <c r="F48" s="4">
        <v>0</v>
      </c>
      <c r="H48" s="7">
        <v>11</v>
      </c>
      <c r="I48" s="4">
        <v>0</v>
      </c>
      <c r="J48" s="8">
        <v>0.9728506787330317</v>
      </c>
    </row>
    <row r="49" spans="1:10" ht="12.75">
      <c r="A49">
        <v>4.6370344748683205</v>
      </c>
      <c r="C49">
        <v>11.5</v>
      </c>
      <c r="E49" s="7">
        <v>11.5</v>
      </c>
      <c r="F49" s="4">
        <v>0</v>
      </c>
      <c r="H49" s="7">
        <v>11.5</v>
      </c>
      <c r="I49" s="4">
        <v>0</v>
      </c>
      <c r="J49" s="8">
        <v>0.9728506787330317</v>
      </c>
    </row>
    <row r="50" spans="1:10" ht="12.75">
      <c r="A50">
        <v>5.577357478782452</v>
      </c>
      <c r="C50">
        <v>12</v>
      </c>
      <c r="E50" s="7">
        <v>12</v>
      </c>
      <c r="F50" s="4">
        <v>0</v>
      </c>
      <c r="H50" s="7">
        <v>12</v>
      </c>
      <c r="I50" s="4">
        <v>0</v>
      </c>
      <c r="J50" s="8">
        <v>0.9728506787330317</v>
      </c>
    </row>
    <row r="51" spans="1:10" ht="13.5" thickBot="1">
      <c r="A51">
        <v>6.3904489813090795</v>
      </c>
      <c r="E51" s="5" t="s">
        <v>458</v>
      </c>
      <c r="F51" s="5">
        <v>6</v>
      </c>
      <c r="H51" s="5" t="s">
        <v>458</v>
      </c>
      <c r="I51" s="5">
        <v>6</v>
      </c>
      <c r="J51" s="9">
        <v>1</v>
      </c>
    </row>
    <row r="52" spans="1:6" ht="13.5" thickBot="1">
      <c r="A52">
        <v>7.2175459420407915</v>
      </c>
      <c r="E52" s="5"/>
      <c r="F52" s="5"/>
    </row>
    <row r="53" ht="12.75">
      <c r="A53">
        <v>7.97788814156991</v>
      </c>
    </row>
    <row r="54" ht="12.75">
      <c r="A54">
        <v>7.166312801643917</v>
      </c>
    </row>
    <row r="55" ht="12.75">
      <c r="A55">
        <v>6.277344407383069</v>
      </c>
    </row>
    <row r="56" ht="12.75">
      <c r="A56">
        <v>5.38091419315246</v>
      </c>
    </row>
    <row r="57" ht="12.75">
      <c r="A57">
        <v>4.588516958413901</v>
      </c>
    </row>
    <row r="58" ht="12.75">
      <c r="A58">
        <v>3.4928238532089697</v>
      </c>
    </row>
    <row r="59" ht="12.75">
      <c r="A59">
        <v>2.6131069804406115</v>
      </c>
    </row>
    <row r="60" ht="12.75">
      <c r="A60">
        <v>1.885927948107394</v>
      </c>
    </row>
    <row r="61" ht="12.75">
      <c r="A61">
        <v>1.2177324600932447</v>
      </c>
    </row>
    <row r="62" ht="12.75">
      <c r="A62">
        <v>0.05023262569816624</v>
      </c>
    </row>
    <row r="63" ht="12.75">
      <c r="A63">
        <v>-0.7905844493140207</v>
      </c>
    </row>
    <row r="64" ht="12.75">
      <c r="A64">
        <v>-1.498917593763148</v>
      </c>
    </row>
    <row r="65" ht="12.75">
      <c r="A65">
        <v>-2.1164489232245436</v>
      </c>
    </row>
    <row r="66" ht="12.75">
      <c r="A66">
        <v>-3.0017888339700787</v>
      </c>
    </row>
    <row r="67" ht="12.75">
      <c r="A67">
        <v>-4.135371058869582</v>
      </c>
    </row>
    <row r="68" ht="12.75">
      <c r="A68">
        <v>-5.636611892173864</v>
      </c>
    </row>
    <row r="69" ht="12.75">
      <c r="A69">
        <v>-5.837533275125456</v>
      </c>
    </row>
    <row r="70" ht="12.75">
      <c r="A70">
        <v>-6.339059235223009</v>
      </c>
    </row>
    <row r="71" ht="12.75">
      <c r="A71">
        <v>-7.908999348574773</v>
      </c>
    </row>
    <row r="72" ht="12.75">
      <c r="A72">
        <v>42.091000651425226</v>
      </c>
    </row>
    <row r="73" ht="12.75">
      <c r="A73">
        <v>-5.82308723903642</v>
      </c>
    </row>
    <row r="74" ht="12.75">
      <c r="A74">
        <v>-5.166727549706761</v>
      </c>
    </row>
    <row r="75" ht="12.75">
      <c r="A75">
        <v>-1.4407936964651462</v>
      </c>
    </row>
    <row r="76" ht="12.75">
      <c r="A76">
        <v>1.371137901447263</v>
      </c>
    </row>
    <row r="77" ht="12.75">
      <c r="A77">
        <v>-3.2054124958722396</v>
      </c>
    </row>
    <row r="78" ht="12.75">
      <c r="A78">
        <v>-2.3069243069095373</v>
      </c>
    </row>
    <row r="79" ht="12.75">
      <c r="A79">
        <v>-1.1633139904654863</v>
      </c>
    </row>
    <row r="80" ht="12.75">
      <c r="A80">
        <v>-0.9151498112135035</v>
      </c>
    </row>
    <row r="81" ht="12.75">
      <c r="A81">
        <v>-0.07151792089817749</v>
      </c>
    </row>
    <row r="82" ht="12.75">
      <c r="A82">
        <v>0.6241283965492426</v>
      </c>
    </row>
    <row r="83" ht="12.75">
      <c r="A83">
        <v>1.6125297384361146</v>
      </c>
    </row>
    <row r="84" ht="12.75">
      <c r="A84">
        <v>1.864930622076805</v>
      </c>
    </row>
    <row r="85" ht="12.75">
      <c r="A85">
        <v>3.152157067233362</v>
      </c>
    </row>
    <row r="86" ht="12.75">
      <c r="A86">
        <v>3.4986318705688513</v>
      </c>
    </row>
    <row r="87" ht="12.75">
      <c r="A87">
        <v>4.144606196967065</v>
      </c>
    </row>
    <row r="88" ht="12.75">
      <c r="A88">
        <v>5.158369006281168</v>
      </c>
    </row>
    <row r="89" ht="12.75">
      <c r="A89">
        <v>6.475351665935598</v>
      </c>
    </row>
    <row r="90" ht="12.75">
      <c r="A90">
        <v>7.175823247834476</v>
      </c>
    </row>
    <row r="91" ht="12.75">
      <c r="A91">
        <v>8.244169317633611</v>
      </c>
    </row>
    <row r="92" ht="12.75">
      <c r="A92">
        <v>7.322853536297745</v>
      </c>
    </row>
    <row r="93" ht="12.75">
      <c r="A93">
        <v>6.321504696767938</v>
      </c>
    </row>
    <row r="94" ht="12.75">
      <c r="A94">
        <v>5.663762329068475</v>
      </c>
    </row>
    <row r="95" ht="12.75">
      <c r="A95">
        <v>4.702990729464883</v>
      </c>
    </row>
    <row r="96" ht="12.75">
      <c r="A96">
        <v>3.9896182972471195</v>
      </c>
    </row>
    <row r="97" ht="12.75">
      <c r="A97">
        <v>3.118860359436735</v>
      </c>
    </row>
    <row r="98" ht="12.75">
      <c r="A98">
        <v>2.693102845552973</v>
      </c>
    </row>
    <row r="99" ht="12.75">
      <c r="A99">
        <v>2.37190730447524</v>
      </c>
    </row>
    <row r="100" ht="12.75">
      <c r="A100">
        <v>1.5582540589891225</v>
      </c>
    </row>
    <row r="101" ht="12.75">
      <c r="A101">
        <v>0.4155097638711566</v>
      </c>
    </row>
    <row r="102" ht="12.75">
      <c r="A102">
        <v>-0.6112157842156623</v>
      </c>
    </row>
    <row r="103" ht="12.75">
      <c r="A103">
        <v>-1.2146082732253753</v>
      </c>
    </row>
    <row r="104" ht="12.75">
      <c r="A104">
        <v>-0.9451195197020325</v>
      </c>
    </row>
    <row r="105" ht="12.75">
      <c r="A105">
        <v>-1.7163113315350738</v>
      </c>
    </row>
    <row r="106" ht="12.75">
      <c r="A106">
        <v>-2.5638727108254127</v>
      </c>
    </row>
    <row r="107" ht="12.75">
      <c r="A107">
        <v>-3.349821745875273</v>
      </c>
    </row>
    <row r="108" ht="12.75">
      <c r="A108">
        <v>-2.281473203971379</v>
      </c>
    </row>
    <row r="109" ht="12.75">
      <c r="A109">
        <v>-4.329074354593003</v>
      </c>
    </row>
    <row r="110" ht="12.75">
      <c r="A110">
        <v>-4.840698042771296</v>
      </c>
    </row>
    <row r="111" ht="12.75">
      <c r="A111">
        <v>45.159301957228706</v>
      </c>
    </row>
    <row r="112" ht="12.75">
      <c r="A112">
        <v>-10.45757490560675</v>
      </c>
    </row>
    <row r="113" ht="12.75">
      <c r="A113">
        <v>-9.722336287778145</v>
      </c>
    </row>
    <row r="114" ht="12.75">
      <c r="A114">
        <v>-8.378081517878988</v>
      </c>
    </row>
    <row r="115" ht="12.75">
      <c r="A115">
        <v>-7.7655338398531635</v>
      </c>
    </row>
    <row r="116" ht="12.75">
      <c r="A116">
        <v>-6.85218935222926</v>
      </c>
    </row>
    <row r="117" ht="12.75">
      <c r="A117">
        <v>-5.901554175531965</v>
      </c>
    </row>
    <row r="118" ht="12.75">
      <c r="A118">
        <v>-5.158071953935112</v>
      </c>
    </row>
    <row r="119" ht="12.75">
      <c r="A119">
        <v>-4.535245062212468</v>
      </c>
    </row>
    <row r="120" ht="12.75">
      <c r="A120">
        <v>-3.595970810287195</v>
      </c>
    </row>
    <row r="121" ht="12.75">
      <c r="A121">
        <v>-2.910842670453996</v>
      </c>
    </row>
    <row r="122" ht="12.75">
      <c r="A122">
        <v>-2.1197743021465025</v>
      </c>
    </row>
    <row r="123" ht="12.75">
      <c r="A123">
        <v>-1.080294102642995</v>
      </c>
    </row>
    <row r="124" ht="12.75">
      <c r="A124">
        <v>0.4320543205648457</v>
      </c>
    </row>
    <row r="125" ht="12.75">
      <c r="A125">
        <v>0.8357463794350353</v>
      </c>
    </row>
    <row r="126" ht="12.75">
      <c r="A126">
        <v>1.6413386857022618</v>
      </c>
    </row>
    <row r="127" ht="12.75">
      <c r="A127">
        <v>2.3088816687247915</v>
      </c>
    </row>
    <row r="128" ht="12.75">
      <c r="A128">
        <v>3.5102362672689535</v>
      </c>
    </row>
    <row r="129" ht="12.75">
      <c r="A129">
        <v>4.011538535096965</v>
      </c>
    </row>
    <row r="130" ht="12.75">
      <c r="A130">
        <v>4.687814447843843</v>
      </c>
    </row>
    <row r="131" ht="12.75">
      <c r="A131">
        <v>5.540717763442208</v>
      </c>
    </row>
    <row r="132" ht="12.75">
      <c r="A132">
        <v>6.719182122964958</v>
      </c>
    </row>
    <row r="133" ht="12.75">
      <c r="A133">
        <v>7.332194207848593</v>
      </c>
    </row>
    <row r="134" ht="12.75">
      <c r="A134">
        <v>7.221328995078845</v>
      </c>
    </row>
    <row r="135" ht="12.75">
      <c r="A135">
        <v>7.904780021631032</v>
      </c>
    </row>
    <row r="136" ht="12.75">
      <c r="A136">
        <v>7.202397231616109</v>
      </c>
    </row>
    <row r="137" ht="12.75">
      <c r="A137">
        <v>6.549222186062832</v>
      </c>
    </row>
    <row r="138" ht="12.75">
      <c r="A138">
        <v>5.851766249311094</v>
      </c>
    </row>
    <row r="139" ht="12.75">
      <c r="A139">
        <v>5.2061989158984</v>
      </c>
    </row>
    <row r="140" ht="12.75">
      <c r="A140">
        <v>3.9621399774680293</v>
      </c>
    </row>
    <row r="141" ht="12.75">
      <c r="A141">
        <v>3.079344432909576</v>
      </c>
    </row>
    <row r="142" ht="12.75">
      <c r="A142">
        <v>2.0999789859926774</v>
      </c>
    </row>
    <row r="143" ht="12.75">
      <c r="A143">
        <v>1.9312487674827112</v>
      </c>
    </row>
    <row r="144" ht="12.75">
      <c r="A144">
        <v>0.9843604534036331</v>
      </c>
    </row>
    <row r="145" ht="12.75">
      <c r="A145">
        <v>50.98436045340363</v>
      </c>
    </row>
    <row r="146" ht="12.75">
      <c r="A146">
        <v>-6.47802190166598</v>
      </c>
    </row>
    <row r="147" ht="12.75">
      <c r="A147">
        <v>-4.88097917991736</v>
      </c>
    </row>
    <row r="148" ht="12.75">
      <c r="A148">
        <v>-3.9890949881609523</v>
      </c>
    </row>
    <row r="149" ht="12.75">
      <c r="A149">
        <v>-4.769712286350327</v>
      </c>
    </row>
    <row r="150" ht="12.75">
      <c r="A150">
        <v>-3.7638096963773258</v>
      </c>
    </row>
    <row r="151" ht="12.75">
      <c r="A151">
        <v>-1.495821571759929</v>
      </c>
    </row>
    <row r="152" ht="12.75">
      <c r="A152">
        <v>-0.6851506430181828</v>
      </c>
    </row>
    <row r="153" ht="12.75">
      <c r="A153">
        <v>-0.3523136832557242</v>
      </c>
    </row>
    <row r="154" ht="12.75">
      <c r="A154">
        <v>-0.13656789938470232</v>
      </c>
    </row>
    <row r="155" ht="12.75">
      <c r="A155">
        <v>0.7843153180790101</v>
      </c>
    </row>
    <row r="156" ht="12.75">
      <c r="A156">
        <v>2.5161291627905364</v>
      </c>
    </row>
    <row r="157" ht="12.75">
      <c r="A157">
        <v>3.1612158787321043</v>
      </c>
    </row>
    <row r="158" ht="12.75">
      <c r="A158">
        <v>4.008801528728621</v>
      </c>
    </row>
    <row r="159" ht="12.75">
      <c r="A159">
        <v>4.399545134892455</v>
      </c>
    </row>
    <row r="160" ht="12.75">
      <c r="A160">
        <v>5.293995843342917</v>
      </c>
    </row>
    <row r="161" ht="12.75">
      <c r="A161">
        <v>6.25200878522519</v>
      </c>
    </row>
    <row r="162" ht="12.75">
      <c r="A162">
        <v>7.131988714499416</v>
      </c>
    </row>
    <row r="163" ht="12.75">
      <c r="A163">
        <v>8.079559273387096</v>
      </c>
    </row>
    <row r="164" ht="12.75">
      <c r="A164">
        <v>6.993319681932594</v>
      </c>
    </row>
    <row r="165" ht="12.75">
      <c r="A165">
        <v>6.175555473294423</v>
      </c>
    </row>
    <row r="166" ht="12.75">
      <c r="A166">
        <v>5.4785356020105125</v>
      </c>
    </row>
    <row r="167" ht="12.75">
      <c r="A167">
        <v>4.1526873477792305</v>
      </c>
    </row>
    <row r="168" ht="12.75">
      <c r="A168">
        <v>3.337479017176382</v>
      </c>
    </row>
    <row r="169" ht="12.75">
      <c r="A169">
        <v>2.3884172688417395</v>
      </c>
    </row>
    <row r="170" ht="12.75">
      <c r="A170">
        <v>1.9103608464630162</v>
      </c>
    </row>
    <row r="171" ht="12.75">
      <c r="A171">
        <v>0.5592171957089509</v>
      </c>
    </row>
    <row r="172" ht="12.75">
      <c r="A172">
        <v>-0.41358605235951135</v>
      </c>
    </row>
    <row r="173" ht="12.75">
      <c r="A173">
        <v>-0.3288273052008168</v>
      </c>
    </row>
    <row r="174" ht="12.75">
      <c r="A174">
        <v>-0.9523858174722776</v>
      </c>
    </row>
    <row r="175" ht="12.75">
      <c r="A175">
        <v>-1.908934740464545</v>
      </c>
    </row>
    <row r="176" ht="12.75">
      <c r="A176">
        <v>-2.6329900070406347</v>
      </c>
    </row>
    <row r="177" ht="12.75">
      <c r="A177">
        <v>-3.822957049297599</v>
      </c>
    </row>
    <row r="178" ht="12.75">
      <c r="A178">
        <v>-5.756269120790813</v>
      </c>
    </row>
    <row r="179" ht="12.75">
      <c r="A179">
        <v>-5.204598688149042</v>
      </c>
    </row>
    <row r="180" ht="12.75">
      <c r="A180">
        <v>-6.368844099246372</v>
      </c>
    </row>
    <row r="181" ht="12.75">
      <c r="A181">
        <v>-7.054297099492668</v>
      </c>
    </row>
    <row r="182" ht="12.75">
      <c r="A182">
        <v>42.94570290050733</v>
      </c>
    </row>
    <row r="183" ht="12.75">
      <c r="A183">
        <v>7.866238294004001</v>
      </c>
    </row>
    <row r="184" ht="12.75">
      <c r="A184">
        <v>8.700952826799291</v>
      </c>
    </row>
    <row r="185" ht="12.75">
      <c r="A185">
        <v>8.732792633853213</v>
      </c>
    </row>
    <row r="186" ht="12.75">
      <c r="A186">
        <v>7.5897362743454755</v>
      </c>
    </row>
    <row r="187" ht="12.75">
      <c r="A187">
        <v>6.969991405676755</v>
      </c>
    </row>
    <row r="188" ht="12.75">
      <c r="A188">
        <v>6.417459304544986</v>
      </c>
    </row>
    <row r="189" ht="12.75">
      <c r="A189">
        <v>6.083345434487932</v>
      </c>
    </row>
    <row r="190" ht="12.75">
      <c r="A190">
        <v>4.954556658194463</v>
      </c>
    </row>
    <row r="191" ht="12.75">
      <c r="A191">
        <v>4.805991640054249</v>
      </c>
    </row>
    <row r="192" ht="12.75">
      <c r="A192">
        <v>3.2333482487547176</v>
      </c>
    </row>
    <row r="193" ht="12.75">
      <c r="A193">
        <v>2.3884172688417395</v>
      </c>
    </row>
    <row r="194" ht="12.75">
      <c r="A194">
        <v>1.52916775424303</v>
      </c>
    </row>
    <row r="195" ht="12.75">
      <c r="A195">
        <v>2.0280670111066144</v>
      </c>
    </row>
    <row r="196" ht="12.75">
      <c r="A196">
        <v>0.2271790741322133</v>
      </c>
    </row>
    <row r="197" ht="12.75">
      <c r="A197">
        <v>1.3078592312398314</v>
      </c>
    </row>
    <row r="198" ht="12.75">
      <c r="A198">
        <v>1.3078592312398314</v>
      </c>
    </row>
    <row r="199" ht="12.75">
      <c r="A199">
        <v>-1.3439316155909427</v>
      </c>
    </row>
    <row r="200" ht="12.75">
      <c r="A200">
        <v>-2.106480418337654</v>
      </c>
    </row>
    <row r="201" ht="12.75">
      <c r="A201">
        <v>-2.819036292862206</v>
      </c>
    </row>
    <row r="202" ht="12.75">
      <c r="A202">
        <v>47.18096370713779</v>
      </c>
    </row>
    <row r="203" ht="12.75">
      <c r="A203">
        <v>-2.0096087104641396</v>
      </c>
    </row>
    <row r="204" ht="12.75">
      <c r="A204">
        <v>-0.8464179018830891</v>
      </c>
    </row>
    <row r="205" ht="12.75">
      <c r="A205">
        <v>1.1912683580253538</v>
      </c>
    </row>
    <row r="206" ht="12.75">
      <c r="A206">
        <v>2.996693934315698</v>
      </c>
    </row>
    <row r="207" ht="12.75">
      <c r="A207">
        <v>0.23986229318513877</v>
      </c>
    </row>
    <row r="208" ht="12.75">
      <c r="A208">
        <v>1.0922610911377548</v>
      </c>
    </row>
    <row r="209" ht="12.75">
      <c r="A209">
        <v>1.6233442942694496</v>
      </c>
    </row>
    <row r="210" ht="12.75">
      <c r="A210">
        <v>2.4443175654565326</v>
      </c>
    </row>
    <row r="211" ht="12.75">
      <c r="A211">
        <v>3.608252656766477</v>
      </c>
    </row>
    <row r="212" ht="12.75">
      <c r="A212">
        <v>4.493250576820594</v>
      </c>
    </row>
    <row r="213" ht="12.75">
      <c r="A213">
        <v>5.693125655770314</v>
      </c>
    </row>
    <row r="214" ht="12.75">
      <c r="A214">
        <v>6.3717002015765045</v>
      </c>
    </row>
    <row r="215" ht="12.75">
      <c r="A215">
        <v>6.802931018982656</v>
      </c>
    </row>
    <row r="216" ht="12.75">
      <c r="A216">
        <v>7.300394856330693</v>
      </c>
    </row>
    <row r="217" ht="12.75">
      <c r="A217">
        <v>7.993474429620761</v>
      </c>
    </row>
    <row r="218" ht="12.75">
      <c r="A218">
        <v>8.705736244802551</v>
      </c>
    </row>
    <row r="219" ht="12.75">
      <c r="A219">
        <v>7.779775702494281</v>
      </c>
    </row>
    <row r="220" ht="12.75">
      <c r="A220">
        <v>6.8976655873972605</v>
      </c>
    </row>
    <row r="221" ht="12.75">
      <c r="A221">
        <v>5.959584883187247</v>
      </c>
    </row>
    <row r="222" ht="12.75">
      <c r="A222">
        <v>8.458359615353247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22"/>
  <sheetViews>
    <sheetView workbookViewId="0" topLeftCell="A1">
      <pane ySplit="1" topLeftCell="BM2" activePane="bottomLeft" state="frozen"/>
      <selection pane="topLeft" activeCell="G1" sqref="G1"/>
      <selection pane="bottomLeft" activeCell="G1" sqref="G1:G16384"/>
    </sheetView>
  </sheetViews>
  <sheetFormatPr defaultColWidth="9.140625" defaultRowHeight="12.75"/>
  <cols>
    <col min="15" max="15" width="11.00390625" style="2" customWidth="1"/>
    <col min="16" max="16" width="10.140625" style="2" customWidth="1"/>
    <col min="20" max="20" width="9.140625" style="3" customWidth="1"/>
    <col min="21" max="21" width="13.28125" style="3" customWidth="1"/>
  </cols>
  <sheetData>
    <row r="1" spans="2:23" ht="12.75">
      <c r="B1" t="s">
        <v>0</v>
      </c>
      <c r="C1" t="s">
        <v>219</v>
      </c>
      <c r="D1" t="s">
        <v>220</v>
      </c>
      <c r="E1" t="s">
        <v>1</v>
      </c>
      <c r="F1" t="s">
        <v>2</v>
      </c>
      <c r="G1" t="s">
        <v>218</v>
      </c>
      <c r="H1" t="s">
        <v>221</v>
      </c>
      <c r="I1" t="s">
        <v>444</v>
      </c>
      <c r="J1" t="s">
        <v>435</v>
      </c>
      <c r="K1" t="s">
        <v>445</v>
      </c>
      <c r="L1" t="s">
        <v>446</v>
      </c>
      <c r="M1" t="s">
        <v>436</v>
      </c>
      <c r="O1" s="2" t="s">
        <v>455</v>
      </c>
      <c r="P1" s="2" t="s">
        <v>449</v>
      </c>
      <c r="Q1" t="s">
        <v>450</v>
      </c>
      <c r="R1" t="s">
        <v>451</v>
      </c>
      <c r="S1" t="s">
        <v>452</v>
      </c>
      <c r="T1" s="3" t="s">
        <v>453</v>
      </c>
      <c r="U1" s="3" t="s">
        <v>454</v>
      </c>
      <c r="V1" t="s">
        <v>456</v>
      </c>
      <c r="W1" t="s">
        <v>460</v>
      </c>
    </row>
    <row r="2" spans="2:23" ht="12.75">
      <c r="B2" t="s">
        <v>100</v>
      </c>
      <c r="C2" t="str">
        <f aca="true" t="shared" si="0" ref="C2:C66">LEFT(B2,1)</f>
        <v>H</v>
      </c>
      <c r="D2">
        <f aca="true" t="shared" si="1" ref="D2:D66">VALUE(RIGHT(B2,LEN(B2)-2))</f>
        <v>624</v>
      </c>
      <c r="E2">
        <v>0.4276</v>
      </c>
      <c r="F2">
        <v>0.3618</v>
      </c>
      <c r="G2">
        <f aca="true" t="shared" si="2" ref="G2:G66">20*LOG((F2+E2)/2)</f>
        <v>-8.074657472089694</v>
      </c>
      <c r="H2" t="s">
        <v>442</v>
      </c>
      <c r="I2" t="s">
        <v>366</v>
      </c>
      <c r="J2" t="str">
        <f aca="true" t="shared" si="3" ref="J2:J66">RIGHT(I2,LEN(I2)-2)</f>
        <v>HP624</v>
      </c>
      <c r="K2" t="str">
        <f aca="true" t="shared" si="4" ref="K2:K66">LEFT(J2,1)</f>
        <v>H</v>
      </c>
      <c r="L2">
        <f aca="true" t="shared" si="5" ref="L2:L66">VALUE(RIGHT(J2,LEN(J2)-2))</f>
        <v>624</v>
      </c>
      <c r="M2">
        <v>0</v>
      </c>
      <c r="N2" t="str">
        <f aca="true" t="shared" si="6" ref="N2:N66">IF(B2=J2,"ok","XXX")</f>
        <v>ok</v>
      </c>
      <c r="O2" s="2">
        <f>MAX($G$2:$G$34)-MAX(G2:G5)</f>
        <v>13.109373257752747</v>
      </c>
      <c r="P2" s="2">
        <f>G2+O2</f>
        <v>5.034715785663053</v>
      </c>
      <c r="Q2">
        <f aca="true" t="shared" si="7" ref="Q2:Q19">L2-R2</f>
        <v>0</v>
      </c>
      <c r="R2">
        <v>624</v>
      </c>
      <c r="S2">
        <v>4566</v>
      </c>
      <c r="T2" s="3">
        <v>-15.0217821581316</v>
      </c>
      <c r="U2" s="3">
        <f>T2-G2</f>
        <v>-6.9471246860419065</v>
      </c>
      <c r="V2" s="3">
        <f>T2+O2</f>
        <v>-1.9124089003788534</v>
      </c>
      <c r="W2" s="2">
        <f>MAX($T$2:$T$34)-MAX(T2:T5)</f>
        <v>18.064506046026224</v>
      </c>
    </row>
    <row r="3" spans="2:26" ht="12.75">
      <c r="B3" t="s">
        <v>209</v>
      </c>
      <c r="C3" t="str">
        <f t="shared" si="0"/>
        <v>V</v>
      </c>
      <c r="D3">
        <f t="shared" si="1"/>
        <v>625</v>
      </c>
      <c r="E3">
        <v>0.4687</v>
      </c>
      <c r="F3">
        <v>0.4636</v>
      </c>
      <c r="G3">
        <f t="shared" si="2"/>
        <v>-6.629486228862753</v>
      </c>
      <c r="H3" t="s">
        <v>442</v>
      </c>
      <c r="I3" t="s">
        <v>367</v>
      </c>
      <c r="J3" t="str">
        <f t="shared" si="3"/>
        <v>VP625</v>
      </c>
      <c r="K3" t="str">
        <f t="shared" si="4"/>
        <v>V</v>
      </c>
      <c r="L3">
        <f t="shared" si="5"/>
        <v>625</v>
      </c>
      <c r="M3">
        <v>1</v>
      </c>
      <c r="N3" t="str">
        <f t="shared" si="6"/>
        <v>ok</v>
      </c>
      <c r="O3" s="2">
        <f>O2</f>
        <v>13.109373257752747</v>
      </c>
      <c r="P3" s="2">
        <f aca="true" t="shared" si="8" ref="P3:P66">G3+O3</f>
        <v>6.479887028889994</v>
      </c>
      <c r="Q3">
        <f t="shared" si="7"/>
        <v>0</v>
      </c>
      <c r="R3">
        <v>625</v>
      </c>
      <c r="S3">
        <v>5653</v>
      </c>
      <c r="T3" s="3">
        <v>-13.166920592013554</v>
      </c>
      <c r="U3" s="3">
        <f aca="true" t="shared" si="9" ref="U3:U66">T3-G3</f>
        <v>-6.537434363150801</v>
      </c>
      <c r="V3" s="3">
        <f aca="true" t="shared" si="10" ref="V3:V66">T3+O3</f>
        <v>-0.05754733426080705</v>
      </c>
      <c r="W3" s="2">
        <f>W2</f>
        <v>18.064506046026224</v>
      </c>
      <c r="Z3">
        <v>-15</v>
      </c>
    </row>
    <row r="4" spans="2:26" ht="12.75">
      <c r="B4" t="s">
        <v>101</v>
      </c>
      <c r="C4" t="str">
        <f t="shared" si="0"/>
        <v>H</v>
      </c>
      <c r="D4">
        <f t="shared" si="1"/>
        <v>626</v>
      </c>
      <c r="E4">
        <v>0.3981</v>
      </c>
      <c r="F4">
        <v>0.5133</v>
      </c>
      <c r="G4">
        <f t="shared" si="2"/>
        <v>-6.826419428351025</v>
      </c>
      <c r="H4" t="s">
        <v>442</v>
      </c>
      <c r="I4" t="s">
        <v>368</v>
      </c>
      <c r="J4" t="str">
        <f t="shared" si="3"/>
        <v>HP626</v>
      </c>
      <c r="K4" t="str">
        <f t="shared" si="4"/>
        <v>H</v>
      </c>
      <c r="L4">
        <f t="shared" si="5"/>
        <v>626</v>
      </c>
      <c r="M4">
        <v>2</v>
      </c>
      <c r="N4" t="str">
        <f t="shared" si="6"/>
        <v>ok</v>
      </c>
      <c r="O4" s="2">
        <f>O3</f>
        <v>13.109373257752747</v>
      </c>
      <c r="P4" s="2">
        <f t="shared" si="8"/>
        <v>6.2829538294017215</v>
      </c>
      <c r="Q4">
        <f t="shared" si="7"/>
        <v>0</v>
      </c>
      <c r="R4">
        <v>626</v>
      </c>
      <c r="S4">
        <v>4204</v>
      </c>
      <c r="T4" s="3">
        <v>-15.73924615409183</v>
      </c>
      <c r="U4" s="3">
        <f t="shared" si="9"/>
        <v>-8.912826725740805</v>
      </c>
      <c r="V4" s="3">
        <f t="shared" si="10"/>
        <v>-2.6298728963390836</v>
      </c>
      <c r="W4" s="2">
        <f>W3</f>
        <v>18.064506046026224</v>
      </c>
      <c r="Z4">
        <v>-14.5</v>
      </c>
    </row>
    <row r="5" spans="2:26" ht="12.75">
      <c r="B5" t="s">
        <v>210</v>
      </c>
      <c r="C5" t="str">
        <f t="shared" si="0"/>
        <v>V</v>
      </c>
      <c r="D5">
        <f t="shared" si="1"/>
        <v>627</v>
      </c>
      <c r="E5">
        <v>0.5441</v>
      </c>
      <c r="F5">
        <v>0.546</v>
      </c>
      <c r="G5">
        <f t="shared" si="2"/>
        <v>-5.271273120409616</v>
      </c>
      <c r="H5" t="s">
        <v>442</v>
      </c>
      <c r="I5" t="s">
        <v>369</v>
      </c>
      <c r="J5" t="str">
        <f t="shared" si="3"/>
        <v>VP627</v>
      </c>
      <c r="K5" t="str">
        <f t="shared" si="4"/>
        <v>V</v>
      </c>
      <c r="L5">
        <f t="shared" si="5"/>
        <v>627</v>
      </c>
      <c r="M5">
        <v>3</v>
      </c>
      <c r="N5" t="str">
        <f t="shared" si="6"/>
        <v>ok</v>
      </c>
      <c r="O5" s="2">
        <f>O4</f>
        <v>13.109373257752747</v>
      </c>
      <c r="P5" s="2">
        <f t="shared" si="8"/>
        <v>7.8381001373431305</v>
      </c>
      <c r="Q5">
        <f t="shared" si="7"/>
        <v>0</v>
      </c>
      <c r="R5">
        <v>627</v>
      </c>
      <c r="S5">
        <v>6418</v>
      </c>
      <c r="T5" s="3">
        <v>-12.064506046026224</v>
      </c>
      <c r="U5" s="3">
        <f t="shared" si="9"/>
        <v>-6.793232925616608</v>
      </c>
      <c r="V5" s="3">
        <f t="shared" si="10"/>
        <v>1.0448672117265225</v>
      </c>
      <c r="W5" s="2">
        <f>W4</f>
        <v>18.064506046026224</v>
      </c>
      <c r="Z5">
        <v>-14</v>
      </c>
    </row>
    <row r="6" spans="2:26" ht="12.75">
      <c r="B6" t="s">
        <v>102</v>
      </c>
      <c r="C6" t="str">
        <f t="shared" si="0"/>
        <v>H</v>
      </c>
      <c r="D6">
        <f t="shared" si="1"/>
        <v>628</v>
      </c>
      <c r="E6">
        <v>0.5673</v>
      </c>
      <c r="F6">
        <v>0.5346</v>
      </c>
      <c r="G6">
        <f t="shared" si="2"/>
        <v>-5.177756251980499</v>
      </c>
      <c r="H6" t="s">
        <v>442</v>
      </c>
      <c r="I6" t="s">
        <v>370</v>
      </c>
      <c r="J6" t="str">
        <f t="shared" si="3"/>
        <v>HP628</v>
      </c>
      <c r="K6" t="str">
        <f t="shared" si="4"/>
        <v>H</v>
      </c>
      <c r="L6">
        <f t="shared" si="5"/>
        <v>628</v>
      </c>
      <c r="M6">
        <v>4</v>
      </c>
      <c r="N6" t="str">
        <f t="shared" si="6"/>
        <v>ok</v>
      </c>
      <c r="O6" s="2">
        <f>MAX($G$2:$G$34)-MAX(G6:G9)</f>
        <v>9.887757549332623</v>
      </c>
      <c r="P6" s="2">
        <f t="shared" si="8"/>
        <v>4.7100012973521235</v>
      </c>
      <c r="Q6">
        <f t="shared" si="7"/>
        <v>0</v>
      </c>
      <c r="R6">
        <v>628</v>
      </c>
      <c r="S6">
        <v>7222</v>
      </c>
      <c r="T6" s="3">
        <v>-11.03935061939977</v>
      </c>
      <c r="U6" s="3">
        <f t="shared" si="9"/>
        <v>-5.86159436741927</v>
      </c>
      <c r="V6" s="3">
        <f t="shared" si="10"/>
        <v>-1.1515930700671468</v>
      </c>
      <c r="W6" s="2">
        <f>MAX($T$2:$T$34)-MAX(T6:T9)</f>
        <v>14.74901924755649</v>
      </c>
      <c r="Z6">
        <v>-13.5</v>
      </c>
    </row>
    <row r="7" spans="2:26" ht="12.75">
      <c r="B7" t="s">
        <v>211</v>
      </c>
      <c r="C7" t="str">
        <f t="shared" si="0"/>
        <v>V</v>
      </c>
      <c r="D7">
        <f t="shared" si="1"/>
        <v>629</v>
      </c>
      <c r="E7">
        <v>0.6431</v>
      </c>
      <c r="F7">
        <v>0.6656</v>
      </c>
      <c r="G7">
        <f t="shared" si="2"/>
        <v>-3.683797865026343</v>
      </c>
      <c r="H7" t="s">
        <v>442</v>
      </c>
      <c r="I7" t="s">
        <v>371</v>
      </c>
      <c r="J7" t="str">
        <f t="shared" si="3"/>
        <v>VP629</v>
      </c>
      <c r="K7" t="str">
        <f t="shared" si="4"/>
        <v>V</v>
      </c>
      <c r="L7">
        <f t="shared" si="5"/>
        <v>629</v>
      </c>
      <c r="M7">
        <v>5</v>
      </c>
      <c r="N7" t="str">
        <f t="shared" si="6"/>
        <v>ok</v>
      </c>
      <c r="O7" s="2">
        <f>O6</f>
        <v>9.887757549332623</v>
      </c>
      <c r="P7" s="2">
        <f t="shared" si="8"/>
        <v>6.203959684306279</v>
      </c>
      <c r="Q7">
        <f t="shared" si="7"/>
        <v>0</v>
      </c>
      <c r="R7">
        <v>629</v>
      </c>
      <c r="S7">
        <v>7723</v>
      </c>
      <c r="T7" s="3">
        <v>-10.4567796044485</v>
      </c>
      <c r="U7" s="3">
        <f t="shared" si="9"/>
        <v>-6.772981739422156</v>
      </c>
      <c r="V7" s="3">
        <f t="shared" si="10"/>
        <v>-0.5690220551158767</v>
      </c>
      <c r="W7" s="2">
        <f>W6</f>
        <v>14.74901924755649</v>
      </c>
      <c r="Z7">
        <v>-13</v>
      </c>
    </row>
    <row r="8" spans="2:26" ht="12.75">
      <c r="B8" t="s">
        <v>103</v>
      </c>
      <c r="C8" t="str">
        <f t="shared" si="0"/>
        <v>H</v>
      </c>
      <c r="D8">
        <f t="shared" si="1"/>
        <v>630</v>
      </c>
      <c r="E8">
        <v>0.6118</v>
      </c>
      <c r="F8">
        <v>0.7317</v>
      </c>
      <c r="G8">
        <f t="shared" si="2"/>
        <v>-3.455846497895878</v>
      </c>
      <c r="H8" t="s">
        <v>442</v>
      </c>
      <c r="I8" t="s">
        <v>372</v>
      </c>
      <c r="J8" t="str">
        <f t="shared" si="3"/>
        <v>HP630</v>
      </c>
      <c r="K8" t="str">
        <f t="shared" si="4"/>
        <v>H</v>
      </c>
      <c r="L8">
        <f t="shared" si="5"/>
        <v>630</v>
      </c>
      <c r="M8">
        <v>6</v>
      </c>
      <c r="N8" t="str">
        <f t="shared" si="6"/>
        <v>ok</v>
      </c>
      <c r="O8" s="2">
        <f>O7</f>
        <v>9.887757549332623</v>
      </c>
      <c r="P8" s="2">
        <f t="shared" si="8"/>
        <v>6.431911051436744</v>
      </c>
      <c r="Q8">
        <f t="shared" si="7"/>
        <v>0</v>
      </c>
      <c r="R8">
        <v>630</v>
      </c>
      <c r="S8">
        <v>7785</v>
      </c>
      <c r="T8" s="3">
        <v>-10.387327963133146</v>
      </c>
      <c r="U8" s="3">
        <f t="shared" si="9"/>
        <v>-6.931481465237267</v>
      </c>
      <c r="V8" s="3">
        <f t="shared" si="10"/>
        <v>-0.499570413800523</v>
      </c>
      <c r="W8" s="2">
        <f>W7</f>
        <v>14.74901924755649</v>
      </c>
      <c r="Z8">
        <v>-12.5</v>
      </c>
    </row>
    <row r="9" spans="2:26" ht="12.75">
      <c r="B9" t="s">
        <v>212</v>
      </c>
      <c r="C9" t="str">
        <f t="shared" si="0"/>
        <v>V</v>
      </c>
      <c r="D9">
        <f t="shared" si="1"/>
        <v>631</v>
      </c>
      <c r="E9">
        <v>0.8116</v>
      </c>
      <c r="F9">
        <v>0.768</v>
      </c>
      <c r="G9">
        <f t="shared" si="2"/>
        <v>-2.0496574119894917</v>
      </c>
      <c r="H9" t="s">
        <v>442</v>
      </c>
      <c r="I9" t="s">
        <v>373</v>
      </c>
      <c r="J9" t="str">
        <f t="shared" si="3"/>
        <v>VP631</v>
      </c>
      <c r="K9" t="str">
        <f t="shared" si="4"/>
        <v>V</v>
      </c>
      <c r="L9">
        <f t="shared" si="5"/>
        <v>631</v>
      </c>
      <c r="M9">
        <v>7</v>
      </c>
      <c r="N9" t="str">
        <f t="shared" si="6"/>
        <v>ok</v>
      </c>
      <c r="O9" s="2">
        <f>O8</f>
        <v>9.887757549332623</v>
      </c>
      <c r="P9" s="2">
        <f t="shared" si="8"/>
        <v>7.838100137343131</v>
      </c>
      <c r="Q9">
        <f t="shared" si="7"/>
        <v>0</v>
      </c>
      <c r="R9">
        <v>631</v>
      </c>
      <c r="S9">
        <v>9401</v>
      </c>
      <c r="T9" s="3">
        <v>-8.74901924755649</v>
      </c>
      <c r="U9" s="3">
        <f t="shared" si="9"/>
        <v>-6.699361835566998</v>
      </c>
      <c r="V9" s="3">
        <f t="shared" si="10"/>
        <v>1.138738301776133</v>
      </c>
      <c r="W9" s="2">
        <f>W8</f>
        <v>14.74901924755649</v>
      </c>
      <c r="Z9">
        <v>-12</v>
      </c>
    </row>
    <row r="10" spans="2:26" ht="12.75">
      <c r="B10" t="s">
        <v>104</v>
      </c>
      <c r="C10" t="str">
        <f t="shared" si="0"/>
        <v>H</v>
      </c>
      <c r="D10">
        <f t="shared" si="1"/>
        <v>632</v>
      </c>
      <c r="E10">
        <v>0.8638</v>
      </c>
      <c r="F10">
        <v>0.8822</v>
      </c>
      <c r="G10">
        <f t="shared" si="2"/>
        <v>-1.1797151258886054</v>
      </c>
      <c r="H10" t="s">
        <v>442</v>
      </c>
      <c r="I10" t="s">
        <v>374</v>
      </c>
      <c r="J10" t="str">
        <f t="shared" si="3"/>
        <v>HP632</v>
      </c>
      <c r="K10" t="str">
        <f t="shared" si="4"/>
        <v>H</v>
      </c>
      <c r="L10">
        <f t="shared" si="5"/>
        <v>632</v>
      </c>
      <c r="M10">
        <v>8</v>
      </c>
      <c r="N10" t="str">
        <f t="shared" si="6"/>
        <v>ok</v>
      </c>
      <c r="O10" s="2">
        <f>MAX($G$2:$G$34)-MAX(G10:G13)</f>
        <v>6.765008971528184</v>
      </c>
      <c r="P10" s="2">
        <f t="shared" si="8"/>
        <v>5.585293845639579</v>
      </c>
      <c r="Q10">
        <f t="shared" si="7"/>
        <v>0</v>
      </c>
      <c r="R10">
        <v>632</v>
      </c>
      <c r="S10">
        <v>10940</v>
      </c>
      <c r="T10" s="3">
        <v>-7.432153861267679</v>
      </c>
      <c r="U10" s="3">
        <f t="shared" si="9"/>
        <v>-6.252438735379074</v>
      </c>
      <c r="V10" s="3">
        <f t="shared" si="10"/>
        <v>-0.6671448897394949</v>
      </c>
      <c r="W10" s="2">
        <f>MAX($T$2:$T$34)-MAX(T10:T13)</f>
        <v>10.76628093077683</v>
      </c>
      <c r="Z10">
        <v>-11.5</v>
      </c>
    </row>
    <row r="11" spans="2:26" ht="12.75">
      <c r="B11" t="s">
        <v>213</v>
      </c>
      <c r="C11" t="str">
        <f t="shared" si="0"/>
        <v>V</v>
      </c>
      <c r="D11">
        <f t="shared" si="1"/>
        <v>633</v>
      </c>
      <c r="E11">
        <v>0.8382</v>
      </c>
      <c r="F11">
        <v>0.8345</v>
      </c>
      <c r="G11">
        <f t="shared" si="2"/>
        <v>-1.5522387751737394</v>
      </c>
      <c r="H11" t="s">
        <v>442</v>
      </c>
      <c r="I11" t="s">
        <v>375</v>
      </c>
      <c r="J11" t="str">
        <f t="shared" si="3"/>
        <v>VP633</v>
      </c>
      <c r="K11" t="str">
        <f t="shared" si="4"/>
        <v>V</v>
      </c>
      <c r="L11">
        <f t="shared" si="5"/>
        <v>633</v>
      </c>
      <c r="M11">
        <v>9</v>
      </c>
      <c r="N11" t="str">
        <f t="shared" si="6"/>
        <v>ok</v>
      </c>
      <c r="O11" s="2">
        <f>O10</f>
        <v>6.765008971528184</v>
      </c>
      <c r="P11" s="2">
        <f t="shared" si="8"/>
        <v>5.212770196354445</v>
      </c>
      <c r="Q11">
        <f t="shared" si="7"/>
        <v>0</v>
      </c>
      <c r="R11">
        <v>633</v>
      </c>
      <c r="S11">
        <v>9997</v>
      </c>
      <c r="T11" s="3">
        <v>-8.21510645905056</v>
      </c>
      <c r="U11" s="3">
        <f t="shared" si="9"/>
        <v>-6.66286768387682</v>
      </c>
      <c r="V11" s="3">
        <f t="shared" si="10"/>
        <v>-1.4500974875223758</v>
      </c>
      <c r="W11" s="2">
        <f>W10</f>
        <v>10.76628093077683</v>
      </c>
      <c r="Z11">
        <v>-11</v>
      </c>
    </row>
    <row r="12" spans="2:26" ht="12.75">
      <c r="B12" t="s">
        <v>105</v>
      </c>
      <c r="C12" t="str">
        <f t="shared" si="0"/>
        <v>H</v>
      </c>
      <c r="D12">
        <f t="shared" si="1"/>
        <v>634</v>
      </c>
      <c r="E12">
        <v>1.043</v>
      </c>
      <c r="F12">
        <v>1.054</v>
      </c>
      <c r="G12">
        <f t="shared" si="2"/>
        <v>0.4113686960272529</v>
      </c>
      <c r="H12" t="s">
        <v>442</v>
      </c>
      <c r="I12" t="s">
        <v>376</v>
      </c>
      <c r="J12" t="str">
        <f t="shared" si="3"/>
        <v>HP634</v>
      </c>
      <c r="K12" t="str">
        <f t="shared" si="4"/>
        <v>H</v>
      </c>
      <c r="L12">
        <f t="shared" si="5"/>
        <v>634</v>
      </c>
      <c r="M12">
        <v>10</v>
      </c>
      <c r="N12" t="str">
        <f t="shared" si="6"/>
        <v>ok</v>
      </c>
      <c r="O12" s="2">
        <f>O11</f>
        <v>6.765008971528184</v>
      </c>
      <c r="P12" s="2">
        <f t="shared" si="8"/>
        <v>7.176377667555437</v>
      </c>
      <c r="Q12">
        <f t="shared" si="7"/>
        <v>0</v>
      </c>
      <c r="R12">
        <v>634</v>
      </c>
      <c r="S12">
        <v>13690</v>
      </c>
      <c r="T12" s="3">
        <v>-5.484431338536126</v>
      </c>
      <c r="U12" s="3">
        <f t="shared" si="9"/>
        <v>-5.895800034563379</v>
      </c>
      <c r="V12" s="3">
        <f t="shared" si="10"/>
        <v>1.280577632992058</v>
      </c>
      <c r="W12" s="2">
        <f>W11</f>
        <v>10.76628093077683</v>
      </c>
      <c r="Z12">
        <v>-10.5</v>
      </c>
    </row>
    <row r="13" spans="2:26" ht="12.75">
      <c r="B13" t="s">
        <v>214</v>
      </c>
      <c r="C13" t="str">
        <f t="shared" si="0"/>
        <v>V</v>
      </c>
      <c r="D13">
        <f t="shared" si="1"/>
        <v>635</v>
      </c>
      <c r="E13">
        <v>1.114</v>
      </c>
      <c r="F13">
        <v>1.149</v>
      </c>
      <c r="G13">
        <f t="shared" si="2"/>
        <v>1.0730911658149473</v>
      </c>
      <c r="H13" t="s">
        <v>442</v>
      </c>
      <c r="I13" t="s">
        <v>377</v>
      </c>
      <c r="J13" t="str">
        <f t="shared" si="3"/>
        <v>VP635</v>
      </c>
      <c r="K13" t="str">
        <f t="shared" si="4"/>
        <v>V</v>
      </c>
      <c r="L13">
        <f t="shared" si="5"/>
        <v>635</v>
      </c>
      <c r="M13">
        <v>11</v>
      </c>
      <c r="N13" t="str">
        <f t="shared" si="6"/>
        <v>ok</v>
      </c>
      <c r="O13" s="2">
        <f>O12</f>
        <v>6.765008971528184</v>
      </c>
      <c r="P13" s="2">
        <f t="shared" si="8"/>
        <v>7.838100137343131</v>
      </c>
      <c r="Q13">
        <f t="shared" si="7"/>
        <v>0</v>
      </c>
      <c r="R13">
        <v>635</v>
      </c>
      <c r="S13">
        <v>14870</v>
      </c>
      <c r="T13" s="3">
        <v>-4.76628093077683</v>
      </c>
      <c r="U13" s="3">
        <f t="shared" si="9"/>
        <v>-5.839372096591777</v>
      </c>
      <c r="V13" s="3">
        <f t="shared" si="10"/>
        <v>1.9987280407513541</v>
      </c>
      <c r="W13" s="2">
        <f>W12</f>
        <v>10.76628093077683</v>
      </c>
      <c r="Z13">
        <v>-10</v>
      </c>
    </row>
    <row r="14" spans="2:26" ht="12.75">
      <c r="B14" t="s">
        <v>106</v>
      </c>
      <c r="C14" t="str">
        <f t="shared" si="0"/>
        <v>H</v>
      </c>
      <c r="D14">
        <f t="shared" si="1"/>
        <v>636</v>
      </c>
      <c r="E14">
        <v>1.262</v>
      </c>
      <c r="F14">
        <v>1.269</v>
      </c>
      <c r="G14">
        <f t="shared" si="2"/>
        <v>2.04524298988546</v>
      </c>
      <c r="H14" t="s">
        <v>442</v>
      </c>
      <c r="I14" t="s">
        <v>378</v>
      </c>
      <c r="J14" t="str">
        <f t="shared" si="3"/>
        <v>HP636</v>
      </c>
      <c r="K14" t="str">
        <f t="shared" si="4"/>
        <v>H</v>
      </c>
      <c r="L14">
        <f t="shared" si="5"/>
        <v>636</v>
      </c>
      <c r="M14">
        <v>12</v>
      </c>
      <c r="N14" t="str">
        <f t="shared" si="6"/>
        <v>ok</v>
      </c>
      <c r="O14" s="2">
        <f>MAX($G$2:$G$34)-MAX(G14:G17)</f>
        <v>3.520063873262499</v>
      </c>
      <c r="P14" s="2">
        <f t="shared" si="8"/>
        <v>5.565306863147959</v>
      </c>
      <c r="Q14">
        <f t="shared" si="7"/>
        <v>0</v>
      </c>
      <c r="R14">
        <v>636</v>
      </c>
      <c r="S14">
        <v>15000</v>
      </c>
      <c r="T14" s="3">
        <v>-4.6906751201022985</v>
      </c>
      <c r="U14" s="3">
        <f t="shared" si="9"/>
        <v>-6.735918109987758</v>
      </c>
      <c r="V14" s="3">
        <f t="shared" si="10"/>
        <v>-1.1706112468397993</v>
      </c>
      <c r="W14" s="2">
        <f>MAX($T$2:$T$34)-MAX(T14:T17)</f>
        <v>8.345249206987006</v>
      </c>
      <c r="Z14">
        <v>-9.5</v>
      </c>
    </row>
    <row r="15" spans="2:26" ht="12.75">
      <c r="B15" t="s">
        <v>215</v>
      </c>
      <c r="C15" t="str">
        <f t="shared" si="0"/>
        <v>V</v>
      </c>
      <c r="D15">
        <f t="shared" si="1"/>
        <v>637</v>
      </c>
      <c r="E15">
        <v>1.378</v>
      </c>
      <c r="F15">
        <v>1.407</v>
      </c>
      <c r="G15">
        <f t="shared" si="2"/>
        <v>2.8759040769153303</v>
      </c>
      <c r="H15" t="s">
        <v>442</v>
      </c>
      <c r="I15" t="s">
        <v>379</v>
      </c>
      <c r="J15" t="str">
        <f t="shared" si="3"/>
        <v>VP637</v>
      </c>
      <c r="K15" t="str">
        <f t="shared" si="4"/>
        <v>V</v>
      </c>
      <c r="L15">
        <f t="shared" si="5"/>
        <v>637</v>
      </c>
      <c r="M15">
        <v>13</v>
      </c>
      <c r="N15" t="str">
        <f t="shared" si="6"/>
        <v>ok</v>
      </c>
      <c r="O15" s="2">
        <f>O14</f>
        <v>3.520063873262499</v>
      </c>
      <c r="P15" s="2">
        <f t="shared" si="8"/>
        <v>6.3959679501778295</v>
      </c>
      <c r="Q15">
        <f t="shared" si="7"/>
        <v>0</v>
      </c>
      <c r="R15">
        <v>637</v>
      </c>
      <c r="S15">
        <v>16980</v>
      </c>
      <c r="T15" s="3">
        <v>-3.6137465830572495</v>
      </c>
      <c r="U15" s="3">
        <f t="shared" si="9"/>
        <v>-6.48965065997258</v>
      </c>
      <c r="V15" s="3">
        <f t="shared" si="10"/>
        <v>-0.09368270979475035</v>
      </c>
      <c r="W15" s="2">
        <f>W14</f>
        <v>8.345249206987006</v>
      </c>
      <c r="Z15">
        <v>-9</v>
      </c>
    </row>
    <row r="16" spans="2:26" ht="12.75">
      <c r="B16" t="s">
        <v>107</v>
      </c>
      <c r="C16" t="str">
        <f t="shared" si="0"/>
        <v>H</v>
      </c>
      <c r="D16">
        <f t="shared" si="1"/>
        <v>638</v>
      </c>
      <c r="E16">
        <v>1.499</v>
      </c>
      <c r="F16">
        <v>1.547</v>
      </c>
      <c r="G16">
        <f t="shared" si="2"/>
        <v>3.653998066720852</v>
      </c>
      <c r="H16" t="s">
        <v>442</v>
      </c>
      <c r="I16" t="s">
        <v>380</v>
      </c>
      <c r="J16" t="str">
        <f t="shared" si="3"/>
        <v>HP638</v>
      </c>
      <c r="K16" t="str">
        <f t="shared" si="4"/>
        <v>H</v>
      </c>
      <c r="L16">
        <f t="shared" si="5"/>
        <v>638</v>
      </c>
      <c r="M16">
        <v>14</v>
      </c>
      <c r="N16" t="str">
        <f t="shared" si="6"/>
        <v>ok</v>
      </c>
      <c r="O16" s="2">
        <f>O15</f>
        <v>3.520063873262499</v>
      </c>
      <c r="P16" s="2">
        <f t="shared" si="8"/>
        <v>7.174061939983352</v>
      </c>
      <c r="Q16">
        <f t="shared" si="7"/>
        <v>0</v>
      </c>
      <c r="R16">
        <v>638</v>
      </c>
      <c r="S16">
        <v>19220</v>
      </c>
      <c r="T16" s="3">
        <v>-2.5374326345653913</v>
      </c>
      <c r="U16" s="3">
        <f t="shared" si="9"/>
        <v>-6.191430701286244</v>
      </c>
      <c r="V16" s="3">
        <f t="shared" si="10"/>
        <v>0.9826312386971079</v>
      </c>
      <c r="W16" s="2">
        <f>W15</f>
        <v>8.345249206987006</v>
      </c>
      <c r="Z16">
        <v>-8.5</v>
      </c>
    </row>
    <row r="17" spans="2:26" ht="12.75">
      <c r="B17" t="s">
        <v>216</v>
      </c>
      <c r="C17" t="str">
        <f t="shared" si="0"/>
        <v>V</v>
      </c>
      <c r="D17">
        <f t="shared" si="1"/>
        <v>639</v>
      </c>
      <c r="E17">
        <v>1.643</v>
      </c>
      <c r="F17">
        <v>1.645</v>
      </c>
      <c r="G17">
        <f t="shared" si="2"/>
        <v>4.318036264080632</v>
      </c>
      <c r="H17" t="s">
        <v>442</v>
      </c>
      <c r="I17" t="s">
        <v>381</v>
      </c>
      <c r="J17" t="str">
        <f t="shared" si="3"/>
        <v>VP639</v>
      </c>
      <c r="K17" t="str">
        <f t="shared" si="4"/>
        <v>V</v>
      </c>
      <c r="L17">
        <f t="shared" si="5"/>
        <v>639</v>
      </c>
      <c r="M17">
        <v>15</v>
      </c>
      <c r="N17" t="str">
        <f t="shared" si="6"/>
        <v>ok</v>
      </c>
      <c r="O17" s="2">
        <f>O16</f>
        <v>3.520063873262499</v>
      </c>
      <c r="P17" s="2">
        <f t="shared" si="8"/>
        <v>7.838100137343131</v>
      </c>
      <c r="Q17">
        <f t="shared" si="7"/>
        <v>0</v>
      </c>
      <c r="R17">
        <v>639</v>
      </c>
      <c r="S17">
        <v>19650</v>
      </c>
      <c r="T17" s="3">
        <v>-2.345249206987006</v>
      </c>
      <c r="U17" s="3">
        <f t="shared" si="9"/>
        <v>-6.663285471067638</v>
      </c>
      <c r="V17" s="3">
        <f t="shared" si="10"/>
        <v>1.174814666275493</v>
      </c>
      <c r="W17" s="2">
        <f>W16</f>
        <v>8.345249206987006</v>
      </c>
      <c r="Z17">
        <v>-8</v>
      </c>
    </row>
    <row r="18" spans="2:26" ht="12.75">
      <c r="B18" t="s">
        <v>108</v>
      </c>
      <c r="C18" t="str">
        <f t="shared" si="0"/>
        <v>H</v>
      </c>
      <c r="D18">
        <f t="shared" si="1"/>
        <v>640</v>
      </c>
      <c r="E18">
        <v>1.745</v>
      </c>
      <c r="F18">
        <v>1.767</v>
      </c>
      <c r="G18">
        <f t="shared" si="2"/>
        <v>4.890490231401675</v>
      </c>
      <c r="H18" t="s">
        <v>442</v>
      </c>
      <c r="I18" t="s">
        <v>382</v>
      </c>
      <c r="J18" t="str">
        <f t="shared" si="3"/>
        <v>HP640</v>
      </c>
      <c r="K18" t="str">
        <f t="shared" si="4"/>
        <v>H</v>
      </c>
      <c r="L18">
        <f t="shared" si="5"/>
        <v>640</v>
      </c>
      <c r="M18">
        <v>16</v>
      </c>
      <c r="N18" t="str">
        <f t="shared" si="6"/>
        <v>ok</v>
      </c>
      <c r="O18" s="2">
        <f>MAX($G$2:$G$34)-MAX(G18:G21)</f>
        <v>0.809905098834351</v>
      </c>
      <c r="P18" s="2">
        <f t="shared" si="8"/>
        <v>5.700395330236026</v>
      </c>
      <c r="Q18">
        <f t="shared" si="7"/>
        <v>0</v>
      </c>
      <c r="R18">
        <v>640</v>
      </c>
      <c r="S18">
        <v>19800</v>
      </c>
      <c r="T18" s="3">
        <v>-2.2791964959853033</v>
      </c>
      <c r="U18" s="3">
        <f t="shared" si="9"/>
        <v>-7.169686727386979</v>
      </c>
      <c r="V18" s="3">
        <f t="shared" si="10"/>
        <v>-1.4692913971509522</v>
      </c>
      <c r="W18" s="2">
        <f>MAX($T$2:$T$34)-MAX(T18:T21)</f>
        <v>5.0639464422862375</v>
      </c>
      <c r="Z18">
        <v>-7.5</v>
      </c>
    </row>
    <row r="19" spans="2:26" ht="12.75">
      <c r="B19" t="s">
        <v>217</v>
      </c>
      <c r="C19" t="str">
        <f t="shared" si="0"/>
        <v>V</v>
      </c>
      <c r="D19">
        <f t="shared" si="1"/>
        <v>641</v>
      </c>
      <c r="E19">
        <v>1.887</v>
      </c>
      <c r="F19">
        <v>1.899</v>
      </c>
      <c r="G19">
        <f t="shared" si="2"/>
        <v>5.543012279275935</v>
      </c>
      <c r="H19" s="1" t="s">
        <v>442</v>
      </c>
      <c r="I19" t="s">
        <v>383</v>
      </c>
      <c r="J19" t="str">
        <f t="shared" si="3"/>
        <v>VP641</v>
      </c>
      <c r="K19" t="str">
        <f t="shared" si="4"/>
        <v>V</v>
      </c>
      <c r="L19">
        <f t="shared" si="5"/>
        <v>641</v>
      </c>
      <c r="M19">
        <v>17</v>
      </c>
      <c r="N19" t="str">
        <f t="shared" si="6"/>
        <v>ok</v>
      </c>
      <c r="O19" s="2">
        <f>O18</f>
        <v>0.809905098834351</v>
      </c>
      <c r="P19" s="2">
        <f t="shared" si="8"/>
        <v>6.352917378110286</v>
      </c>
      <c r="Q19">
        <f t="shared" si="7"/>
        <v>0</v>
      </c>
      <c r="R19">
        <v>641</v>
      </c>
      <c r="S19">
        <v>22250</v>
      </c>
      <c r="T19" s="3">
        <v>-1.2658999948769178</v>
      </c>
      <c r="U19" s="3">
        <f t="shared" si="9"/>
        <v>-6.808912274152853</v>
      </c>
      <c r="V19" s="3">
        <f t="shared" si="10"/>
        <v>-0.4559948960425668</v>
      </c>
      <c r="W19" s="2">
        <f>W18</f>
        <v>5.0639464422862375</v>
      </c>
      <c r="Z19">
        <v>-7</v>
      </c>
    </row>
    <row r="20" spans="2:26" ht="12.75">
      <c r="B20" t="s">
        <v>3</v>
      </c>
      <c r="C20" t="str">
        <f t="shared" si="0"/>
        <v>H</v>
      </c>
      <c r="D20">
        <f t="shared" si="1"/>
        <v>100</v>
      </c>
      <c r="E20">
        <v>2.029</v>
      </c>
      <c r="F20">
        <v>2.036</v>
      </c>
      <c r="G20">
        <f t="shared" si="2"/>
        <v>6.160611085322114</v>
      </c>
      <c r="H20" t="s">
        <v>442</v>
      </c>
      <c r="I20" t="s">
        <v>384</v>
      </c>
      <c r="J20" t="str">
        <f t="shared" si="3"/>
        <v>HP100</v>
      </c>
      <c r="K20" t="str">
        <f t="shared" si="4"/>
        <v>H</v>
      </c>
      <c r="L20">
        <f t="shared" si="5"/>
        <v>100</v>
      </c>
      <c r="M20">
        <v>18</v>
      </c>
      <c r="N20" t="str">
        <f t="shared" si="6"/>
        <v>ok</v>
      </c>
      <c r="O20" s="2">
        <f>O19</f>
        <v>0.809905098834351</v>
      </c>
      <c r="P20" s="2">
        <f t="shared" si="8"/>
        <v>6.970516184156465</v>
      </c>
      <c r="Q20">
        <f>L20-R20</f>
        <v>0</v>
      </c>
      <c r="R20">
        <v>100</v>
      </c>
      <c r="S20">
        <v>25020</v>
      </c>
      <c r="T20" s="3">
        <v>-0.2467541940679041</v>
      </c>
      <c r="U20" s="3">
        <f t="shared" si="9"/>
        <v>-6.407365279390018</v>
      </c>
      <c r="V20" s="3">
        <f t="shared" si="10"/>
        <v>0.5631509047664469</v>
      </c>
      <c r="W20" s="2">
        <f>W19</f>
        <v>5.0639464422862375</v>
      </c>
      <c r="Z20">
        <v>-6.5</v>
      </c>
    </row>
    <row r="21" spans="2:26" ht="12.75">
      <c r="B21" t="s">
        <v>109</v>
      </c>
      <c r="C21" t="str">
        <f t="shared" si="0"/>
        <v>V</v>
      </c>
      <c r="D21">
        <f t="shared" si="1"/>
        <v>101</v>
      </c>
      <c r="E21">
        <v>2.242</v>
      </c>
      <c r="F21">
        <v>2.25</v>
      </c>
      <c r="G21">
        <f t="shared" si="2"/>
        <v>7.02819503850878</v>
      </c>
      <c r="H21" t="s">
        <v>442</v>
      </c>
      <c r="I21" t="s">
        <v>385</v>
      </c>
      <c r="J21" t="str">
        <f t="shared" si="3"/>
        <v>VP101</v>
      </c>
      <c r="K21" t="str">
        <f t="shared" si="4"/>
        <v>V</v>
      </c>
      <c r="L21">
        <f t="shared" si="5"/>
        <v>101</v>
      </c>
      <c r="M21">
        <v>19</v>
      </c>
      <c r="N21" t="str">
        <f t="shared" si="6"/>
        <v>ok</v>
      </c>
      <c r="O21" s="2">
        <f>O20</f>
        <v>0.809905098834351</v>
      </c>
      <c r="P21" s="2">
        <f t="shared" si="8"/>
        <v>7.838100137343131</v>
      </c>
      <c r="Q21">
        <f aca="true" t="shared" si="11" ref="Q21:Q84">L21-R21</f>
        <v>0</v>
      </c>
      <c r="R21">
        <v>101</v>
      </c>
      <c r="S21">
        <v>28670</v>
      </c>
      <c r="T21" s="3">
        <v>0.9360535577137625</v>
      </c>
      <c r="U21" s="3">
        <f t="shared" si="9"/>
        <v>-6.092141480795018</v>
      </c>
      <c r="V21" s="3">
        <f t="shared" si="10"/>
        <v>1.7459586565481136</v>
      </c>
      <c r="W21" s="2">
        <f>W20</f>
        <v>5.0639464422862375</v>
      </c>
      <c r="Z21">
        <v>-6</v>
      </c>
    </row>
    <row r="22" spans="2:26" ht="12.75">
      <c r="B22" t="s">
        <v>4</v>
      </c>
      <c r="C22" t="str">
        <f t="shared" si="0"/>
        <v>H</v>
      </c>
      <c r="D22">
        <f t="shared" si="1"/>
        <v>101</v>
      </c>
      <c r="E22">
        <v>2.291</v>
      </c>
      <c r="F22">
        <v>2.291</v>
      </c>
      <c r="G22">
        <f t="shared" si="2"/>
        <v>7.20050178378795</v>
      </c>
      <c r="H22" t="s">
        <v>442</v>
      </c>
      <c r="I22" t="s">
        <v>386</v>
      </c>
      <c r="J22" t="str">
        <f t="shared" si="3"/>
        <v>HP101</v>
      </c>
      <c r="K22" t="str">
        <f t="shared" si="4"/>
        <v>H</v>
      </c>
      <c r="L22">
        <f t="shared" si="5"/>
        <v>101</v>
      </c>
      <c r="M22">
        <v>20</v>
      </c>
      <c r="N22" t="str">
        <f t="shared" si="6"/>
        <v>ok</v>
      </c>
      <c r="O22" s="2">
        <f>MAX($G$2:$G$34)-MAX(G22:G25)</f>
        <v>0</v>
      </c>
      <c r="P22" s="2">
        <f t="shared" si="8"/>
        <v>7.20050178378795</v>
      </c>
      <c r="Q22">
        <f t="shared" si="11"/>
        <v>0</v>
      </c>
      <c r="R22">
        <v>101</v>
      </c>
      <c r="S22">
        <v>33440</v>
      </c>
      <c r="T22" s="3">
        <v>2.272825074123645</v>
      </c>
      <c r="U22" s="3">
        <f t="shared" si="9"/>
        <v>-4.927676709664305</v>
      </c>
      <c r="V22" s="3">
        <f t="shared" si="10"/>
        <v>2.272825074123645</v>
      </c>
      <c r="W22" s="2">
        <f>MAX($T$2:$T$34)-MAX(T22:T25)</f>
        <v>0</v>
      </c>
      <c r="Z22">
        <v>-5.5</v>
      </c>
    </row>
    <row r="23" spans="2:26" ht="12.75">
      <c r="B23" t="s">
        <v>5</v>
      </c>
      <c r="C23" t="str">
        <f t="shared" si="0"/>
        <v>H</v>
      </c>
      <c r="D23">
        <f t="shared" si="1"/>
        <v>102</v>
      </c>
      <c r="E23">
        <v>2.458</v>
      </c>
      <c r="F23">
        <v>2.473</v>
      </c>
      <c r="G23">
        <f t="shared" si="2"/>
        <v>7.838100137343131</v>
      </c>
      <c r="H23" t="s">
        <v>442</v>
      </c>
      <c r="I23" t="s">
        <v>387</v>
      </c>
      <c r="J23" t="str">
        <f t="shared" si="3"/>
        <v>HP102</v>
      </c>
      <c r="K23" t="str">
        <f t="shared" si="4"/>
        <v>H</v>
      </c>
      <c r="L23">
        <f t="shared" si="5"/>
        <v>102</v>
      </c>
      <c r="M23">
        <v>21</v>
      </c>
      <c r="N23" t="str">
        <f t="shared" si="6"/>
        <v>ok</v>
      </c>
      <c r="O23" s="2">
        <f>O22</f>
        <v>0</v>
      </c>
      <c r="P23" s="2">
        <f t="shared" si="8"/>
        <v>7.838100137343131</v>
      </c>
      <c r="Q23">
        <f t="shared" si="11"/>
        <v>0</v>
      </c>
      <c r="R23">
        <v>102</v>
      </c>
      <c r="S23">
        <v>51360</v>
      </c>
      <c r="T23" s="3">
        <v>6</v>
      </c>
      <c r="U23" s="3">
        <f t="shared" si="9"/>
        <v>-1.8381001373431314</v>
      </c>
      <c r="V23" s="3">
        <f t="shared" si="10"/>
        <v>6</v>
      </c>
      <c r="W23" s="2">
        <f>W22</f>
        <v>0</v>
      </c>
      <c r="Z23">
        <v>-5</v>
      </c>
    </row>
    <row r="24" spans="2:26" ht="12.75">
      <c r="B24" t="s">
        <v>110</v>
      </c>
      <c r="C24" t="str">
        <f t="shared" si="0"/>
        <v>V</v>
      </c>
      <c r="D24">
        <f t="shared" si="1"/>
        <v>103</v>
      </c>
      <c r="E24">
        <v>2.413</v>
      </c>
      <c r="F24">
        <v>2.42</v>
      </c>
      <c r="G24">
        <f t="shared" si="2"/>
        <v>7.663735989497987</v>
      </c>
      <c r="H24" t="s">
        <v>442</v>
      </c>
      <c r="I24" t="s">
        <v>388</v>
      </c>
      <c r="J24" t="str">
        <f t="shared" si="3"/>
        <v>VP103</v>
      </c>
      <c r="K24" t="str">
        <f t="shared" si="4"/>
        <v>V</v>
      </c>
      <c r="L24">
        <f t="shared" si="5"/>
        <v>103</v>
      </c>
      <c r="M24">
        <v>22</v>
      </c>
      <c r="N24" t="str">
        <f t="shared" si="6"/>
        <v>ok</v>
      </c>
      <c r="O24" s="2">
        <f>O23</f>
        <v>0</v>
      </c>
      <c r="P24" s="2">
        <f t="shared" si="8"/>
        <v>7.663735989497987</v>
      </c>
      <c r="Q24">
        <f t="shared" si="11"/>
        <v>0</v>
      </c>
      <c r="R24">
        <v>103</v>
      </c>
      <c r="S24">
        <v>17380</v>
      </c>
      <c r="T24" s="3">
        <v>-3.411504858962971</v>
      </c>
      <c r="U24" s="3">
        <f t="shared" si="9"/>
        <v>-11.075240848460957</v>
      </c>
      <c r="V24" s="3">
        <f t="shared" si="10"/>
        <v>-3.411504858962971</v>
      </c>
      <c r="W24" s="2">
        <f>W23</f>
        <v>0</v>
      </c>
      <c r="Z24">
        <v>-4.5</v>
      </c>
    </row>
    <row r="25" spans="2:26" ht="12.75">
      <c r="B25" t="s">
        <v>6</v>
      </c>
      <c r="C25" t="str">
        <f t="shared" si="0"/>
        <v>H</v>
      </c>
      <c r="D25">
        <f t="shared" si="1"/>
        <v>104</v>
      </c>
      <c r="E25">
        <v>2.18</v>
      </c>
      <c r="F25">
        <v>2.198</v>
      </c>
      <c r="G25">
        <f t="shared" si="2"/>
        <v>6.804915231358634</v>
      </c>
      <c r="H25" t="s">
        <v>442</v>
      </c>
      <c r="I25" t="s">
        <v>389</v>
      </c>
      <c r="J25" t="str">
        <f t="shared" si="3"/>
        <v>HP104</v>
      </c>
      <c r="K25" t="str">
        <f t="shared" si="4"/>
        <v>H</v>
      </c>
      <c r="L25">
        <f t="shared" si="5"/>
        <v>104</v>
      </c>
      <c r="M25">
        <v>23</v>
      </c>
      <c r="N25" t="str">
        <f t="shared" si="6"/>
        <v>ok</v>
      </c>
      <c r="O25" s="2">
        <f>O24</f>
        <v>0</v>
      </c>
      <c r="P25" s="2">
        <f t="shared" si="8"/>
        <v>6.804915231358634</v>
      </c>
      <c r="Q25">
        <f t="shared" si="11"/>
        <v>0</v>
      </c>
      <c r="R25">
        <v>104</v>
      </c>
      <c r="S25">
        <v>24350</v>
      </c>
      <c r="T25" s="3">
        <v>-0.48252099020285755</v>
      </c>
      <c r="U25" s="3">
        <f t="shared" si="9"/>
        <v>-7.287436221561491</v>
      </c>
      <c r="V25" s="3">
        <f t="shared" si="10"/>
        <v>-0.48252099020285755</v>
      </c>
      <c r="W25" s="2">
        <f>W24</f>
        <v>0</v>
      </c>
      <c r="Z25">
        <v>-4</v>
      </c>
    </row>
    <row r="26" spans="2:26" ht="12.75">
      <c r="B26" t="s">
        <v>111</v>
      </c>
      <c r="C26" t="str">
        <f t="shared" si="0"/>
        <v>V</v>
      </c>
      <c r="D26">
        <f t="shared" si="1"/>
        <v>105</v>
      </c>
      <c r="E26">
        <v>2.046</v>
      </c>
      <c r="F26">
        <v>2.059</v>
      </c>
      <c r="G26">
        <f t="shared" si="2"/>
        <v>6.245663315829568</v>
      </c>
      <c r="H26" t="s">
        <v>442</v>
      </c>
      <c r="I26" t="s">
        <v>390</v>
      </c>
      <c r="J26" t="str">
        <f t="shared" si="3"/>
        <v>VP105</v>
      </c>
      <c r="K26" t="str">
        <f t="shared" si="4"/>
        <v>V</v>
      </c>
      <c r="L26">
        <f t="shared" si="5"/>
        <v>105</v>
      </c>
      <c r="M26">
        <v>24</v>
      </c>
      <c r="N26" t="str">
        <f t="shared" si="6"/>
        <v>ok</v>
      </c>
      <c r="O26" s="2">
        <f>MAX($G$2:$G$34)-MAX(G26:G29)</f>
        <v>1.5924368215135631</v>
      </c>
      <c r="P26" s="2">
        <f t="shared" si="8"/>
        <v>7.838100137343131</v>
      </c>
      <c r="Q26">
        <f t="shared" si="11"/>
        <v>0</v>
      </c>
      <c r="R26">
        <v>105</v>
      </c>
      <c r="S26">
        <v>21320</v>
      </c>
      <c r="T26" s="3">
        <v>-1.6367562941252345</v>
      </c>
      <c r="U26" s="3">
        <f t="shared" si="9"/>
        <v>-7.882419609954803</v>
      </c>
      <c r="V26" s="3">
        <f t="shared" si="10"/>
        <v>-0.04431947261167135</v>
      </c>
      <c r="W26" s="2">
        <f>MAX($T$2:$T$34)-MAX(T26:T29)</f>
        <v>7.6367562941252345</v>
      </c>
      <c r="Z26">
        <v>-3.5</v>
      </c>
    </row>
    <row r="27" spans="2:26" ht="12.75">
      <c r="B27" t="s">
        <v>7</v>
      </c>
      <c r="C27" t="str">
        <f t="shared" si="0"/>
        <v>H</v>
      </c>
      <c r="D27">
        <f t="shared" si="1"/>
        <v>106</v>
      </c>
      <c r="E27">
        <v>1.886</v>
      </c>
      <c r="F27">
        <v>1.897</v>
      </c>
      <c r="G27">
        <f t="shared" si="2"/>
        <v>5.536126912575257</v>
      </c>
      <c r="H27" t="s">
        <v>442</v>
      </c>
      <c r="I27" t="s">
        <v>391</v>
      </c>
      <c r="J27" t="str">
        <f t="shared" si="3"/>
        <v>HP106</v>
      </c>
      <c r="K27" t="str">
        <f t="shared" si="4"/>
        <v>H</v>
      </c>
      <c r="L27">
        <f t="shared" si="5"/>
        <v>106</v>
      </c>
      <c r="M27">
        <v>25</v>
      </c>
      <c r="N27" t="str">
        <f t="shared" si="6"/>
        <v>ok</v>
      </c>
      <c r="O27" s="2">
        <f>O26</f>
        <v>1.5924368215135631</v>
      </c>
      <c r="P27" s="2">
        <f t="shared" si="8"/>
        <v>7.12856373408882</v>
      </c>
      <c r="Q27">
        <f t="shared" si="11"/>
        <v>0</v>
      </c>
      <c r="R27">
        <v>106</v>
      </c>
      <c r="S27">
        <v>20590</v>
      </c>
      <c r="T27" s="3">
        <v>-1.9393733688552999</v>
      </c>
      <c r="U27" s="3">
        <f t="shared" si="9"/>
        <v>-7.4755002814305564</v>
      </c>
      <c r="V27" s="3">
        <f t="shared" si="10"/>
        <v>-0.34693654734173673</v>
      </c>
      <c r="W27" s="2">
        <f>W26</f>
        <v>7.6367562941252345</v>
      </c>
      <c r="Z27">
        <v>-3</v>
      </c>
    </row>
    <row r="28" spans="2:26" ht="12.75">
      <c r="B28" t="s">
        <v>112</v>
      </c>
      <c r="C28" t="str">
        <f t="shared" si="0"/>
        <v>V</v>
      </c>
      <c r="D28">
        <f t="shared" si="1"/>
        <v>107</v>
      </c>
      <c r="E28">
        <v>1.769</v>
      </c>
      <c r="F28">
        <v>1.783</v>
      </c>
      <c r="G28">
        <f t="shared" si="2"/>
        <v>4.988859228851643</v>
      </c>
      <c r="H28" t="s">
        <v>442</v>
      </c>
      <c r="I28" t="s">
        <v>392</v>
      </c>
      <c r="J28" t="str">
        <f t="shared" si="3"/>
        <v>VP107</v>
      </c>
      <c r="K28" t="str">
        <f t="shared" si="4"/>
        <v>V</v>
      </c>
      <c r="L28">
        <f t="shared" si="5"/>
        <v>107</v>
      </c>
      <c r="M28">
        <v>26</v>
      </c>
      <c r="N28" t="str">
        <f t="shared" si="6"/>
        <v>ok</v>
      </c>
      <c r="O28" s="2">
        <f>O27</f>
        <v>1.5924368215135631</v>
      </c>
      <c r="P28" s="2">
        <f t="shared" si="8"/>
        <v>6.581296050365206</v>
      </c>
      <c r="Q28">
        <f t="shared" si="11"/>
        <v>0</v>
      </c>
      <c r="R28">
        <v>107</v>
      </c>
      <c r="S28">
        <v>20810</v>
      </c>
      <c r="T28" s="3">
        <v>-1.8470586969833818</v>
      </c>
      <c r="U28" s="3">
        <f t="shared" si="9"/>
        <v>-6.835917925835025</v>
      </c>
      <c r="V28" s="3">
        <f t="shared" si="10"/>
        <v>-0.2546218754698186</v>
      </c>
      <c r="W28" s="2">
        <f>W27</f>
        <v>7.6367562941252345</v>
      </c>
      <c r="Z28">
        <v>-2.5</v>
      </c>
    </row>
    <row r="29" spans="2:26" ht="12.75">
      <c r="B29" t="s">
        <v>8</v>
      </c>
      <c r="C29" t="str">
        <f t="shared" si="0"/>
        <v>H</v>
      </c>
      <c r="D29">
        <f t="shared" si="1"/>
        <v>108</v>
      </c>
      <c r="E29">
        <v>1.658</v>
      </c>
      <c r="F29">
        <v>1.667</v>
      </c>
      <c r="G29">
        <f t="shared" si="2"/>
        <v>4.415233079502844</v>
      </c>
      <c r="H29" t="s">
        <v>442</v>
      </c>
      <c r="I29" t="s">
        <v>393</v>
      </c>
      <c r="J29" t="str">
        <f t="shared" si="3"/>
        <v>HP108</v>
      </c>
      <c r="K29" t="str">
        <f t="shared" si="4"/>
        <v>H</v>
      </c>
      <c r="L29">
        <f t="shared" si="5"/>
        <v>108</v>
      </c>
      <c r="M29">
        <v>27</v>
      </c>
      <c r="N29" t="str">
        <f t="shared" si="6"/>
        <v>ok</v>
      </c>
      <c r="O29" s="2">
        <f>O28</f>
        <v>1.5924368215135631</v>
      </c>
      <c r="P29" s="2">
        <f t="shared" si="8"/>
        <v>6.007669901016407</v>
      </c>
      <c r="Q29">
        <f t="shared" si="11"/>
        <v>0</v>
      </c>
      <c r="R29">
        <v>108</v>
      </c>
      <c r="S29">
        <v>18520</v>
      </c>
      <c r="T29" s="3">
        <v>-2.8596806542976054</v>
      </c>
      <c r="U29" s="3">
        <f t="shared" si="9"/>
        <v>-7.2749137338004495</v>
      </c>
      <c r="V29" s="3">
        <f t="shared" si="10"/>
        <v>-1.2672438327840423</v>
      </c>
      <c r="W29" s="2">
        <f>W28</f>
        <v>7.6367562941252345</v>
      </c>
      <c r="Z29">
        <v>-2</v>
      </c>
    </row>
    <row r="30" spans="2:26" ht="12.75">
      <c r="B30" t="s">
        <v>113</v>
      </c>
      <c r="C30" t="str">
        <f t="shared" si="0"/>
        <v>V</v>
      </c>
      <c r="D30">
        <f t="shared" si="1"/>
        <v>109</v>
      </c>
      <c r="E30">
        <v>1.508</v>
      </c>
      <c r="F30">
        <v>1.532</v>
      </c>
      <c r="G30">
        <f t="shared" si="2"/>
        <v>3.6368717588954507</v>
      </c>
      <c r="H30" t="s">
        <v>442</v>
      </c>
      <c r="I30" t="s">
        <v>394</v>
      </c>
      <c r="J30" t="str">
        <f t="shared" si="3"/>
        <v>VP109</v>
      </c>
      <c r="K30" t="str">
        <f t="shared" si="4"/>
        <v>V</v>
      </c>
      <c r="L30">
        <f t="shared" si="5"/>
        <v>109</v>
      </c>
      <c r="M30">
        <v>28</v>
      </c>
      <c r="N30" t="str">
        <f t="shared" si="6"/>
        <v>ok</v>
      </c>
      <c r="O30" s="2">
        <f>MAX($G$2:$G$34)-MAX(G30:G33)</f>
        <v>4.201228378447681</v>
      </c>
      <c r="P30" s="2">
        <f t="shared" si="8"/>
        <v>7.838100137343131</v>
      </c>
      <c r="Q30">
        <f t="shared" si="11"/>
        <v>0</v>
      </c>
      <c r="R30">
        <v>109</v>
      </c>
      <c r="S30">
        <v>17800</v>
      </c>
      <c r="T30" s="3">
        <v>-3.204100255038057</v>
      </c>
      <c r="U30" s="3">
        <f t="shared" si="9"/>
        <v>-6.8409720139335075</v>
      </c>
      <c r="V30" s="3">
        <f t="shared" si="10"/>
        <v>0.9971281234096239</v>
      </c>
      <c r="W30" s="2">
        <f>MAX($T$2:$T$34)-MAX(T30:T33)</f>
        <v>9.204100255038057</v>
      </c>
      <c r="Z30">
        <v>-1.5</v>
      </c>
    </row>
    <row r="31" spans="2:26" ht="12.75">
      <c r="B31" t="s">
        <v>9</v>
      </c>
      <c r="C31" t="str">
        <f t="shared" si="0"/>
        <v>H</v>
      </c>
      <c r="D31">
        <f t="shared" si="1"/>
        <v>110</v>
      </c>
      <c r="E31">
        <v>1.387</v>
      </c>
      <c r="F31">
        <v>1.384</v>
      </c>
      <c r="G31">
        <f t="shared" si="2"/>
        <v>2.8321306023650106</v>
      </c>
      <c r="H31" t="s">
        <v>442</v>
      </c>
      <c r="I31" t="s">
        <v>395</v>
      </c>
      <c r="J31" t="str">
        <f t="shared" si="3"/>
        <v>HP110</v>
      </c>
      <c r="K31" t="str">
        <f t="shared" si="4"/>
        <v>H</v>
      </c>
      <c r="L31">
        <f t="shared" si="5"/>
        <v>110</v>
      </c>
      <c r="M31">
        <v>29</v>
      </c>
      <c r="N31" t="str">
        <f t="shared" si="6"/>
        <v>ok</v>
      </c>
      <c r="O31" s="2">
        <f>O30</f>
        <v>4.201228378447681</v>
      </c>
      <c r="P31" s="2">
        <f t="shared" si="8"/>
        <v>7.033358980812691</v>
      </c>
      <c r="Q31">
        <f t="shared" si="11"/>
        <v>0</v>
      </c>
      <c r="R31">
        <v>110</v>
      </c>
      <c r="S31">
        <v>15860</v>
      </c>
      <c r="T31" s="3">
        <v>-4.206436641584219</v>
      </c>
      <c r="U31" s="3">
        <f t="shared" si="9"/>
        <v>-7.038567243949229</v>
      </c>
      <c r="V31" s="3">
        <f t="shared" si="10"/>
        <v>-0.005208263136537994</v>
      </c>
      <c r="W31" s="2">
        <f>W30</f>
        <v>9.204100255038057</v>
      </c>
      <c r="Z31">
        <v>-1</v>
      </c>
    </row>
    <row r="32" spans="2:26" ht="12.75">
      <c r="B32" t="s">
        <v>114</v>
      </c>
      <c r="C32" t="str">
        <f t="shared" si="0"/>
        <v>V</v>
      </c>
      <c r="D32">
        <f t="shared" si="1"/>
        <v>111</v>
      </c>
      <c r="E32">
        <v>1.224</v>
      </c>
      <c r="F32">
        <v>1.22</v>
      </c>
      <c r="G32">
        <f t="shared" si="2"/>
        <v>1.7414241181307082</v>
      </c>
      <c r="H32" t="s">
        <v>442</v>
      </c>
      <c r="I32" t="s">
        <v>396</v>
      </c>
      <c r="J32" t="str">
        <f t="shared" si="3"/>
        <v>VP111</v>
      </c>
      <c r="K32" t="str">
        <f t="shared" si="4"/>
        <v>V</v>
      </c>
      <c r="L32">
        <f t="shared" si="5"/>
        <v>111</v>
      </c>
      <c r="M32">
        <v>30</v>
      </c>
      <c r="N32" t="str">
        <f t="shared" si="6"/>
        <v>ok</v>
      </c>
      <c r="O32" s="2">
        <f>O31</f>
        <v>4.201228378447681</v>
      </c>
      <c r="P32" s="2">
        <f t="shared" si="8"/>
        <v>5.942652496578389</v>
      </c>
      <c r="Q32">
        <f t="shared" si="11"/>
        <v>0</v>
      </c>
      <c r="R32">
        <v>111</v>
      </c>
      <c r="S32">
        <v>13230</v>
      </c>
      <c r="T32" s="3">
        <v>-5.781303417465907</v>
      </c>
      <c r="U32" s="3">
        <f t="shared" si="9"/>
        <v>-7.522727535596615</v>
      </c>
      <c r="V32" s="3">
        <f t="shared" si="10"/>
        <v>-1.5800750390182259</v>
      </c>
      <c r="W32" s="2">
        <f>W31</f>
        <v>9.204100255038057</v>
      </c>
      <c r="Z32">
        <v>-0.5</v>
      </c>
    </row>
    <row r="33" spans="2:26" ht="12.75">
      <c r="B33" t="s">
        <v>10</v>
      </c>
      <c r="C33" t="str">
        <f t="shared" si="0"/>
        <v>H</v>
      </c>
      <c r="D33">
        <f t="shared" si="1"/>
        <v>112</v>
      </c>
      <c r="E33">
        <v>1.087</v>
      </c>
      <c r="F33">
        <v>1.13</v>
      </c>
      <c r="G33">
        <f t="shared" si="2"/>
        <v>0.8947139490101381</v>
      </c>
      <c r="H33" t="s">
        <v>442</v>
      </c>
      <c r="I33" t="s">
        <v>397</v>
      </c>
      <c r="J33" t="str">
        <f t="shared" si="3"/>
        <v>HP112</v>
      </c>
      <c r="K33" t="str">
        <f t="shared" si="4"/>
        <v>H</v>
      </c>
      <c r="L33">
        <f t="shared" si="5"/>
        <v>112</v>
      </c>
      <c r="M33">
        <v>31</v>
      </c>
      <c r="N33" t="str">
        <f t="shared" si="6"/>
        <v>ok</v>
      </c>
      <c r="O33" s="2">
        <f>O32</f>
        <v>4.201228378447681</v>
      </c>
      <c r="P33" s="2">
        <f t="shared" si="8"/>
        <v>5.095942327457819</v>
      </c>
      <c r="Q33">
        <f t="shared" si="11"/>
        <v>0</v>
      </c>
      <c r="R33">
        <v>112</v>
      </c>
      <c r="S33">
        <v>12920</v>
      </c>
      <c r="T33" s="3">
        <v>-5.987250028034623</v>
      </c>
      <c r="U33" s="3">
        <f t="shared" si="9"/>
        <v>-6.881963977044761</v>
      </c>
      <c r="V33" s="3">
        <f t="shared" si="10"/>
        <v>-1.7860216495869423</v>
      </c>
      <c r="W33" s="2">
        <f>W32</f>
        <v>9.204100255038057</v>
      </c>
      <c r="Z33">
        <v>0</v>
      </c>
    </row>
    <row r="34" spans="2:23" ht="12.75">
      <c r="B34" t="s">
        <v>115</v>
      </c>
      <c r="C34" t="str">
        <f t="shared" si="0"/>
        <v>V</v>
      </c>
      <c r="D34">
        <f t="shared" si="1"/>
        <v>113</v>
      </c>
      <c r="E34">
        <v>1.003</v>
      </c>
      <c r="F34">
        <v>1.04</v>
      </c>
      <c r="G34">
        <f t="shared" si="2"/>
        <v>0.1847674193693286</v>
      </c>
      <c r="H34" t="s">
        <v>442</v>
      </c>
      <c r="I34" t="s">
        <v>398</v>
      </c>
      <c r="J34" t="str">
        <f t="shared" si="3"/>
        <v>VP113</v>
      </c>
      <c r="K34" t="str">
        <f t="shared" si="4"/>
        <v>V</v>
      </c>
      <c r="L34">
        <f t="shared" si="5"/>
        <v>113</v>
      </c>
      <c r="M34">
        <v>32</v>
      </c>
      <c r="N34" t="str">
        <f t="shared" si="6"/>
        <v>ok</v>
      </c>
      <c r="O34" s="2">
        <f>MAX($G$2:$G$34)-MAX(G34)</f>
        <v>7.653332717973803</v>
      </c>
      <c r="P34" s="2">
        <f t="shared" si="8"/>
        <v>7.838100137343131</v>
      </c>
      <c r="Q34">
        <f t="shared" si="11"/>
        <v>0</v>
      </c>
      <c r="R34">
        <v>113</v>
      </c>
      <c r="S34">
        <v>12100</v>
      </c>
      <c r="T34" s="3">
        <v>-6.556792894886925</v>
      </c>
      <c r="U34" s="3">
        <f t="shared" si="9"/>
        <v>-6.741560314256254</v>
      </c>
      <c r="V34" s="3">
        <f t="shared" si="10"/>
        <v>1.0965398230868777</v>
      </c>
      <c r="W34" s="2">
        <f>MAX($T$2:$T$34)-MAX(T34)</f>
        <v>12.556792894886925</v>
      </c>
    </row>
    <row r="35" spans="7:23" ht="12.75">
      <c r="G35">
        <f>G34+50</f>
        <v>50.18476741936933</v>
      </c>
      <c r="O35" s="2">
        <v>-999</v>
      </c>
      <c r="P35" s="2">
        <v>999</v>
      </c>
      <c r="Q35">
        <f t="shared" si="11"/>
        <v>0</v>
      </c>
      <c r="T35" s="3">
        <v>99</v>
      </c>
      <c r="U35" s="3">
        <f t="shared" si="9"/>
        <v>48.81523258063067</v>
      </c>
      <c r="V35" s="3">
        <f t="shared" si="10"/>
        <v>-900</v>
      </c>
      <c r="W35" s="2">
        <v>-999</v>
      </c>
    </row>
    <row r="36" spans="2:23" ht="12.75">
      <c r="B36" t="s">
        <v>11</v>
      </c>
      <c r="C36" t="str">
        <f t="shared" si="0"/>
        <v>H</v>
      </c>
      <c r="D36">
        <f t="shared" si="1"/>
        <v>114</v>
      </c>
      <c r="E36">
        <v>0.5083</v>
      </c>
      <c r="F36">
        <v>0.4887</v>
      </c>
      <c r="G36">
        <f t="shared" si="2"/>
        <v>-6.046696747046509</v>
      </c>
      <c r="H36" t="s">
        <v>439</v>
      </c>
      <c r="I36" t="s">
        <v>292</v>
      </c>
      <c r="J36" t="str">
        <f t="shared" si="3"/>
        <v>HP114</v>
      </c>
      <c r="K36" t="str">
        <f t="shared" si="4"/>
        <v>H</v>
      </c>
      <c r="L36">
        <f t="shared" si="5"/>
        <v>114</v>
      </c>
      <c r="M36">
        <v>0</v>
      </c>
      <c r="N36" t="str">
        <f t="shared" si="6"/>
        <v>ok</v>
      </c>
      <c r="O36" s="2">
        <f>MAX($G$36:$G$71)-MAX(G36:G39)</f>
        <v>11.79949645023777</v>
      </c>
      <c r="P36" s="2">
        <f t="shared" si="8"/>
        <v>5.752799703191261</v>
      </c>
      <c r="Q36">
        <f t="shared" si="11"/>
        <v>0</v>
      </c>
      <c r="R36">
        <v>114</v>
      </c>
      <c r="S36">
        <v>5832</v>
      </c>
      <c r="T36" s="3">
        <v>-12.896149995017566</v>
      </c>
      <c r="U36" s="3">
        <f t="shared" si="9"/>
        <v>-6.8494532479710575</v>
      </c>
      <c r="V36" s="3">
        <f t="shared" si="10"/>
        <v>-1.0966535447797963</v>
      </c>
      <c r="W36" s="2">
        <f>MAX($T$36:$T$71)-MAX(T36:T39)</f>
        <v>11.757154538280446</v>
      </c>
    </row>
    <row r="37" spans="2:23" ht="12.75">
      <c r="B37" t="s">
        <v>116</v>
      </c>
      <c r="C37" t="str">
        <f t="shared" si="0"/>
        <v>V</v>
      </c>
      <c r="D37">
        <f t="shared" si="1"/>
        <v>115</v>
      </c>
      <c r="E37">
        <v>0.478</v>
      </c>
      <c r="F37">
        <v>0.5328</v>
      </c>
      <c r="G37">
        <f t="shared" si="2"/>
        <v>-5.92729524832208</v>
      </c>
      <c r="H37" t="s">
        <v>439</v>
      </c>
      <c r="I37" t="s">
        <v>293</v>
      </c>
      <c r="J37" t="str">
        <f t="shared" si="3"/>
        <v>VP115</v>
      </c>
      <c r="K37" t="str">
        <f t="shared" si="4"/>
        <v>V</v>
      </c>
      <c r="L37">
        <f t="shared" si="5"/>
        <v>115</v>
      </c>
      <c r="M37">
        <v>1</v>
      </c>
      <c r="N37" t="str">
        <f t="shared" si="6"/>
        <v>ok</v>
      </c>
      <c r="O37" s="2">
        <f>O36</f>
        <v>11.79949645023777</v>
      </c>
      <c r="P37" s="2">
        <f t="shared" si="8"/>
        <v>5.87220120191569</v>
      </c>
      <c r="Q37">
        <f t="shared" si="11"/>
        <v>0</v>
      </c>
      <c r="R37">
        <v>115</v>
      </c>
      <c r="S37">
        <v>5743</v>
      </c>
      <c r="T37" s="3">
        <v>-13.029723975592603</v>
      </c>
      <c r="U37" s="3">
        <f t="shared" si="9"/>
        <v>-7.102428727270523</v>
      </c>
      <c r="V37" s="3">
        <f t="shared" si="10"/>
        <v>-1.2302275253548327</v>
      </c>
      <c r="W37" s="2">
        <f>W36</f>
        <v>11.757154538280446</v>
      </c>
    </row>
    <row r="38" spans="2:23" ht="12.75">
      <c r="B38" t="s">
        <v>12</v>
      </c>
      <c r="C38" t="str">
        <f t="shared" si="0"/>
        <v>H</v>
      </c>
      <c r="D38">
        <f t="shared" si="1"/>
        <v>116</v>
      </c>
      <c r="E38">
        <v>0.5462</v>
      </c>
      <c r="F38">
        <v>0.4797</v>
      </c>
      <c r="G38">
        <f t="shared" si="2"/>
        <v>-5.798499316960023</v>
      </c>
      <c r="H38" t="s">
        <v>439</v>
      </c>
      <c r="I38" t="s">
        <v>294</v>
      </c>
      <c r="J38" t="str">
        <f t="shared" si="3"/>
        <v>HP116</v>
      </c>
      <c r="K38" t="str">
        <f t="shared" si="4"/>
        <v>H</v>
      </c>
      <c r="L38">
        <f t="shared" si="5"/>
        <v>116</v>
      </c>
      <c r="M38">
        <v>2</v>
      </c>
      <c r="N38" t="str">
        <f t="shared" si="6"/>
        <v>ok</v>
      </c>
      <c r="O38" s="2">
        <f>O37</f>
        <v>11.79949645023777</v>
      </c>
      <c r="P38" s="2">
        <f t="shared" si="8"/>
        <v>6.000997133277747</v>
      </c>
      <c r="Q38">
        <f t="shared" si="11"/>
        <v>0</v>
      </c>
      <c r="R38">
        <v>116</v>
      </c>
      <c r="S38">
        <v>5765</v>
      </c>
      <c r="T38" s="3">
        <v>-12.99651406860157</v>
      </c>
      <c r="U38" s="3">
        <f t="shared" si="9"/>
        <v>-7.198014751641547</v>
      </c>
      <c r="V38" s="3">
        <f t="shared" si="10"/>
        <v>-1.1970176183638</v>
      </c>
      <c r="W38" s="2">
        <f>W37</f>
        <v>11.757154538280446</v>
      </c>
    </row>
    <row r="39" spans="2:23" ht="12.75">
      <c r="B39" t="s">
        <v>117</v>
      </c>
      <c r="C39" t="str">
        <f t="shared" si="0"/>
        <v>V</v>
      </c>
      <c r="D39">
        <f t="shared" si="1"/>
        <v>117</v>
      </c>
      <c r="E39">
        <v>0.6683</v>
      </c>
      <c r="F39">
        <v>0.6198</v>
      </c>
      <c r="G39">
        <f t="shared" si="2"/>
        <v>-3.8216083086678605</v>
      </c>
      <c r="H39" t="s">
        <v>439</v>
      </c>
      <c r="I39" t="s">
        <v>295</v>
      </c>
      <c r="J39" t="str">
        <f t="shared" si="3"/>
        <v>VP117</v>
      </c>
      <c r="K39" t="str">
        <f t="shared" si="4"/>
        <v>V</v>
      </c>
      <c r="L39">
        <f t="shared" si="5"/>
        <v>117</v>
      </c>
      <c r="M39">
        <v>3</v>
      </c>
      <c r="N39" t="str">
        <f t="shared" si="6"/>
        <v>ok</v>
      </c>
      <c r="O39" s="2">
        <f>O38</f>
        <v>11.79949645023777</v>
      </c>
      <c r="P39" s="2">
        <f t="shared" si="8"/>
        <v>7.97788814156991</v>
      </c>
      <c r="Q39">
        <f t="shared" si="11"/>
        <v>0</v>
      </c>
      <c r="R39">
        <v>117</v>
      </c>
      <c r="S39">
        <v>7584</v>
      </c>
      <c r="T39" s="3">
        <v>-10.614533814615726</v>
      </c>
      <c r="U39" s="3">
        <f t="shared" si="9"/>
        <v>-6.792925505947865</v>
      </c>
      <c r="V39" s="3">
        <f t="shared" si="10"/>
        <v>1.1849626356220444</v>
      </c>
      <c r="W39" s="2">
        <f>W38</f>
        <v>11.757154538280446</v>
      </c>
    </row>
    <row r="40" spans="2:23" ht="12.75">
      <c r="B40" t="s">
        <v>13</v>
      </c>
      <c r="C40" t="str">
        <f t="shared" si="0"/>
        <v>H</v>
      </c>
      <c r="D40">
        <f t="shared" si="1"/>
        <v>118</v>
      </c>
      <c r="E40">
        <v>0.6878</v>
      </c>
      <c r="F40">
        <v>0.759</v>
      </c>
      <c r="G40">
        <f t="shared" si="2"/>
        <v>-2.812429911487981</v>
      </c>
      <c r="H40" t="s">
        <v>439</v>
      </c>
      <c r="I40" t="s">
        <v>296</v>
      </c>
      <c r="J40" t="str">
        <f t="shared" si="3"/>
        <v>HP118</v>
      </c>
      <c r="K40" t="str">
        <f t="shared" si="4"/>
        <v>H</v>
      </c>
      <c r="L40">
        <f t="shared" si="5"/>
        <v>118</v>
      </c>
      <c r="M40">
        <v>4</v>
      </c>
      <c r="N40" t="str">
        <f t="shared" si="6"/>
        <v>ok</v>
      </c>
      <c r="O40" s="2">
        <f>MAX($G$36:$G$71)-MAX(G40:G43)</f>
        <v>7.885013141455672</v>
      </c>
      <c r="P40" s="2">
        <f t="shared" si="8"/>
        <v>5.072583229967691</v>
      </c>
      <c r="Q40">
        <f t="shared" si="11"/>
        <v>0</v>
      </c>
      <c r="R40">
        <v>118</v>
      </c>
      <c r="S40">
        <v>7431</v>
      </c>
      <c r="T40" s="3">
        <v>-10.791555075105933</v>
      </c>
      <c r="U40" s="3">
        <f t="shared" si="9"/>
        <v>-7.979125163617952</v>
      </c>
      <c r="V40" s="3">
        <f t="shared" si="10"/>
        <v>-2.906541933650261</v>
      </c>
      <c r="W40" s="2">
        <f>MAX($T$36:$T$71)-MAX(T40:T43)</f>
        <v>8.816288465700055</v>
      </c>
    </row>
    <row r="41" spans="2:23" ht="12.75">
      <c r="B41" t="s">
        <v>118</v>
      </c>
      <c r="C41" t="str">
        <f t="shared" si="0"/>
        <v>V</v>
      </c>
      <c r="D41">
        <f t="shared" si="1"/>
        <v>119</v>
      </c>
      <c r="E41">
        <v>0.7206</v>
      </c>
      <c r="F41">
        <v>0.7673</v>
      </c>
      <c r="G41">
        <f t="shared" si="2"/>
        <v>-2.5691250378402026</v>
      </c>
      <c r="H41" t="s">
        <v>439</v>
      </c>
      <c r="I41" t="s">
        <v>297</v>
      </c>
      <c r="J41" t="str">
        <f t="shared" si="3"/>
        <v>VP119</v>
      </c>
      <c r="K41" t="str">
        <f t="shared" si="4"/>
        <v>V</v>
      </c>
      <c r="L41">
        <f t="shared" si="5"/>
        <v>119</v>
      </c>
      <c r="M41">
        <v>5</v>
      </c>
      <c r="N41" t="str">
        <f t="shared" si="6"/>
        <v>ok</v>
      </c>
      <c r="O41" s="2">
        <f>O40</f>
        <v>7.885013141455672</v>
      </c>
      <c r="P41" s="2">
        <f t="shared" si="8"/>
        <v>5.315888103615469</v>
      </c>
      <c r="Q41">
        <f t="shared" si="11"/>
        <v>0</v>
      </c>
      <c r="R41">
        <v>119</v>
      </c>
      <c r="S41">
        <v>7925</v>
      </c>
      <c r="T41" s="3">
        <v>-10.232514883420137</v>
      </c>
      <c r="U41" s="3">
        <f t="shared" si="9"/>
        <v>-7.6633898455799345</v>
      </c>
      <c r="V41" s="3">
        <f t="shared" si="10"/>
        <v>-2.3475017419644653</v>
      </c>
      <c r="W41" s="2">
        <f>W40</f>
        <v>8.816288465700055</v>
      </c>
    </row>
    <row r="42" spans="2:23" ht="12.75">
      <c r="B42" t="s">
        <v>14</v>
      </c>
      <c r="C42" t="str">
        <f t="shared" si="0"/>
        <v>H</v>
      </c>
      <c r="D42">
        <f t="shared" si="1"/>
        <v>120</v>
      </c>
      <c r="E42">
        <v>0.8706</v>
      </c>
      <c r="F42">
        <v>0.8407</v>
      </c>
      <c r="G42">
        <f t="shared" si="2"/>
        <v>-1.3540769062824762</v>
      </c>
      <c r="H42" t="s">
        <v>439</v>
      </c>
      <c r="I42" t="s">
        <v>298</v>
      </c>
      <c r="J42" t="str">
        <f t="shared" si="3"/>
        <v>HP120</v>
      </c>
      <c r="K42" t="str">
        <f t="shared" si="4"/>
        <v>H</v>
      </c>
      <c r="L42">
        <f t="shared" si="5"/>
        <v>120</v>
      </c>
      <c r="M42">
        <v>6</v>
      </c>
      <c r="N42" t="str">
        <f t="shared" si="6"/>
        <v>ok</v>
      </c>
      <c r="O42" s="2">
        <f>O41</f>
        <v>7.885013141455672</v>
      </c>
      <c r="P42" s="2">
        <f t="shared" si="8"/>
        <v>6.530936235173195</v>
      </c>
      <c r="Q42">
        <f t="shared" si="11"/>
        <v>0</v>
      </c>
      <c r="R42">
        <v>120</v>
      </c>
      <c r="S42">
        <v>9674</v>
      </c>
      <c r="T42" s="3">
        <v>-8.500378640167199</v>
      </c>
      <c r="U42" s="3">
        <f t="shared" si="9"/>
        <v>-7.146301733884723</v>
      </c>
      <c r="V42" s="3">
        <f t="shared" si="10"/>
        <v>-0.6153654987115269</v>
      </c>
      <c r="W42" s="2">
        <f>W41</f>
        <v>8.816288465700055</v>
      </c>
    </row>
    <row r="43" spans="2:23" ht="12.75">
      <c r="B43" t="s">
        <v>119</v>
      </c>
      <c r="C43" t="str">
        <f t="shared" si="0"/>
        <v>V</v>
      </c>
      <c r="D43">
        <f t="shared" si="1"/>
        <v>121</v>
      </c>
      <c r="E43">
        <v>0.9915</v>
      </c>
      <c r="F43">
        <v>1.03</v>
      </c>
      <c r="G43">
        <f t="shared" si="2"/>
        <v>0.092875000114238</v>
      </c>
      <c r="H43" t="s">
        <v>439</v>
      </c>
      <c r="I43" t="s">
        <v>299</v>
      </c>
      <c r="J43" t="str">
        <f t="shared" si="3"/>
        <v>VP121</v>
      </c>
      <c r="K43" t="str">
        <f t="shared" si="4"/>
        <v>V</v>
      </c>
      <c r="L43">
        <f t="shared" si="5"/>
        <v>121</v>
      </c>
      <c r="M43">
        <v>7</v>
      </c>
      <c r="N43" t="str">
        <f t="shared" si="6"/>
        <v>ok</v>
      </c>
      <c r="O43" s="2">
        <f>O42</f>
        <v>7.885013141455672</v>
      </c>
      <c r="P43" s="2">
        <f t="shared" si="8"/>
        <v>7.97788814156991</v>
      </c>
      <c r="Q43">
        <f t="shared" si="11"/>
        <v>0</v>
      </c>
      <c r="R43">
        <v>121</v>
      </c>
      <c r="S43">
        <v>10640</v>
      </c>
      <c r="T43" s="3">
        <v>-7.6736677420353345</v>
      </c>
      <c r="U43" s="3">
        <f t="shared" si="9"/>
        <v>-7.766542742149572</v>
      </c>
      <c r="V43" s="3">
        <f t="shared" si="10"/>
        <v>0.21134539942033737</v>
      </c>
      <c r="W43" s="2">
        <f>W42</f>
        <v>8.816288465700055</v>
      </c>
    </row>
    <row r="44" spans="2:23" ht="12.75">
      <c r="B44" t="s">
        <v>15</v>
      </c>
      <c r="C44" t="str">
        <f t="shared" si="0"/>
        <v>H</v>
      </c>
      <c r="D44">
        <f t="shared" si="1"/>
        <v>122</v>
      </c>
      <c r="E44">
        <v>1.046</v>
      </c>
      <c r="F44">
        <v>1.099</v>
      </c>
      <c r="G44">
        <f t="shared" si="2"/>
        <v>0.6079460171352372</v>
      </c>
      <c r="H44" t="s">
        <v>439</v>
      </c>
      <c r="I44" t="s">
        <v>300</v>
      </c>
      <c r="J44" t="str">
        <f t="shared" si="3"/>
        <v>HP122</v>
      </c>
      <c r="K44" t="str">
        <f t="shared" si="4"/>
        <v>H</v>
      </c>
      <c r="L44">
        <f t="shared" si="5"/>
        <v>122</v>
      </c>
      <c r="M44">
        <v>8</v>
      </c>
      <c r="N44" t="str">
        <f t="shared" si="6"/>
        <v>ok</v>
      </c>
      <c r="O44" s="2">
        <f>MAX($G$36:$G$71)-MAX(G44:G47)</f>
        <v>5.390536227110197</v>
      </c>
      <c r="P44" s="2">
        <f t="shared" si="8"/>
        <v>5.998482244245435</v>
      </c>
      <c r="Q44">
        <f t="shared" si="11"/>
        <v>0</v>
      </c>
      <c r="R44">
        <v>122</v>
      </c>
      <c r="S44">
        <v>13620</v>
      </c>
      <c r="T44" s="3">
        <v>-5.528958149680591</v>
      </c>
      <c r="U44" s="3">
        <f t="shared" si="9"/>
        <v>-6.136904166815828</v>
      </c>
      <c r="V44" s="3">
        <f t="shared" si="10"/>
        <v>-0.13842192257039354</v>
      </c>
      <c r="W44" s="2">
        <f>MAX($T$36:$T$71)-MAX(T44:T47)</f>
        <v>5.398487158302601</v>
      </c>
    </row>
    <row r="45" spans="2:23" ht="12.75">
      <c r="B45" t="s">
        <v>120</v>
      </c>
      <c r="C45" t="str">
        <f t="shared" si="0"/>
        <v>V</v>
      </c>
      <c r="D45">
        <f t="shared" si="1"/>
        <v>123</v>
      </c>
      <c r="E45">
        <v>1.173</v>
      </c>
      <c r="F45">
        <v>1.163</v>
      </c>
      <c r="G45">
        <f t="shared" si="2"/>
        <v>1.3488568555276148</v>
      </c>
      <c r="H45" t="s">
        <v>439</v>
      </c>
      <c r="I45" t="s">
        <v>301</v>
      </c>
      <c r="J45" t="str">
        <f t="shared" si="3"/>
        <v>VP123</v>
      </c>
      <c r="K45" t="str">
        <f t="shared" si="4"/>
        <v>V</v>
      </c>
      <c r="L45">
        <f t="shared" si="5"/>
        <v>123</v>
      </c>
      <c r="M45">
        <v>9</v>
      </c>
      <c r="N45" t="str">
        <f t="shared" si="6"/>
        <v>ok</v>
      </c>
      <c r="O45" s="2">
        <f>O44</f>
        <v>5.390536227110197</v>
      </c>
      <c r="P45" s="2">
        <f t="shared" si="8"/>
        <v>6.739393082637812</v>
      </c>
      <c r="Q45">
        <f t="shared" si="11"/>
        <v>0</v>
      </c>
      <c r="R45">
        <v>123</v>
      </c>
      <c r="S45">
        <v>14290</v>
      </c>
      <c r="T45" s="3">
        <v>-5.111855725396509</v>
      </c>
      <c r="U45" s="3">
        <f t="shared" si="9"/>
        <v>-6.460712580924124</v>
      </c>
      <c r="V45" s="3">
        <f t="shared" si="10"/>
        <v>0.27868050171368797</v>
      </c>
      <c r="W45" s="2">
        <f>W44</f>
        <v>5.398487158302601</v>
      </c>
    </row>
    <row r="46" spans="2:23" ht="12.75">
      <c r="B46" t="s">
        <v>16</v>
      </c>
      <c r="C46" t="str">
        <f t="shared" si="0"/>
        <v>H</v>
      </c>
      <c r="D46">
        <f t="shared" si="1"/>
        <v>124</v>
      </c>
      <c r="E46">
        <v>1.284</v>
      </c>
      <c r="F46">
        <v>1.223</v>
      </c>
      <c r="G46">
        <f t="shared" si="2"/>
        <v>1.9624867658847067</v>
      </c>
      <c r="H46" t="s">
        <v>439</v>
      </c>
      <c r="I46" t="s">
        <v>302</v>
      </c>
      <c r="J46" t="str">
        <f t="shared" si="3"/>
        <v>HP124</v>
      </c>
      <c r="K46" t="str">
        <f t="shared" si="4"/>
        <v>H</v>
      </c>
      <c r="L46">
        <f t="shared" si="5"/>
        <v>124</v>
      </c>
      <c r="M46">
        <v>10</v>
      </c>
      <c r="N46" t="str">
        <f t="shared" si="6"/>
        <v>ok</v>
      </c>
      <c r="O46" s="2">
        <f>O45</f>
        <v>5.390536227110197</v>
      </c>
      <c r="P46" s="2">
        <f t="shared" si="8"/>
        <v>7.353022992994904</v>
      </c>
      <c r="Q46">
        <f t="shared" si="11"/>
        <v>0</v>
      </c>
      <c r="R46">
        <v>124</v>
      </c>
      <c r="S46">
        <v>14090</v>
      </c>
      <c r="T46" s="3">
        <v>-5.234280439028794</v>
      </c>
      <c r="U46" s="3">
        <f t="shared" si="9"/>
        <v>-7.196767204913501</v>
      </c>
      <c r="V46" s="3">
        <f t="shared" si="10"/>
        <v>0.1562557880814035</v>
      </c>
      <c r="W46" s="2">
        <f>W45</f>
        <v>5.398487158302601</v>
      </c>
    </row>
    <row r="47" spans="2:23" ht="12.75">
      <c r="B47" t="s">
        <v>121</v>
      </c>
      <c r="C47" t="str">
        <f t="shared" si="0"/>
        <v>V</v>
      </c>
      <c r="D47">
        <f t="shared" si="1"/>
        <v>125</v>
      </c>
      <c r="E47">
        <v>1.318</v>
      </c>
      <c r="F47">
        <v>1.376</v>
      </c>
      <c r="G47">
        <f t="shared" si="2"/>
        <v>2.5873519144597124</v>
      </c>
      <c r="H47" t="s">
        <v>439</v>
      </c>
      <c r="I47" t="s">
        <v>303</v>
      </c>
      <c r="J47" t="str">
        <f t="shared" si="3"/>
        <v>VP125</v>
      </c>
      <c r="K47" t="str">
        <f t="shared" si="4"/>
        <v>V</v>
      </c>
      <c r="L47">
        <f t="shared" si="5"/>
        <v>125</v>
      </c>
      <c r="M47">
        <v>11</v>
      </c>
      <c r="N47" t="str">
        <f t="shared" si="6"/>
        <v>ok</v>
      </c>
      <c r="O47" s="2">
        <f>O46</f>
        <v>5.390536227110197</v>
      </c>
      <c r="P47" s="2">
        <f t="shared" si="8"/>
        <v>7.97788814156991</v>
      </c>
      <c r="Q47">
        <f t="shared" si="11"/>
        <v>0</v>
      </c>
      <c r="R47">
        <v>125</v>
      </c>
      <c r="S47">
        <v>15770</v>
      </c>
      <c r="T47" s="3">
        <v>-4.2558664346378805</v>
      </c>
      <c r="U47" s="3">
        <f t="shared" si="9"/>
        <v>-6.843218349097593</v>
      </c>
      <c r="V47" s="3">
        <f t="shared" si="10"/>
        <v>1.1346697924723168</v>
      </c>
      <c r="W47" s="2">
        <f>W46</f>
        <v>5.398487158302601</v>
      </c>
    </row>
    <row r="48" spans="2:23" ht="12.75">
      <c r="B48" t="s">
        <v>17</v>
      </c>
      <c r="C48" t="str">
        <f t="shared" si="0"/>
        <v>H</v>
      </c>
      <c r="D48">
        <f t="shared" si="1"/>
        <v>126</v>
      </c>
      <c r="E48">
        <v>1.483</v>
      </c>
      <c r="F48">
        <v>1.555</v>
      </c>
      <c r="G48">
        <f t="shared" si="2"/>
        <v>3.6311554772557275</v>
      </c>
      <c r="H48" t="s">
        <v>439</v>
      </c>
      <c r="I48" t="s">
        <v>304</v>
      </c>
      <c r="J48" t="str">
        <f t="shared" si="3"/>
        <v>HP126</v>
      </c>
      <c r="K48" t="str">
        <f t="shared" si="4"/>
        <v>H</v>
      </c>
      <c r="L48">
        <f t="shared" si="5"/>
        <v>126</v>
      </c>
      <c r="M48">
        <v>12</v>
      </c>
      <c r="N48" t="str">
        <f t="shared" si="6"/>
        <v>ok</v>
      </c>
      <c r="O48" s="2">
        <f>MAX($G$36:$G$71)-MAX(G48:G51)</f>
        <v>1.5874391602608302</v>
      </c>
      <c r="P48" s="2">
        <f t="shared" si="8"/>
        <v>5.218594637516558</v>
      </c>
      <c r="Q48">
        <f t="shared" si="11"/>
        <v>0</v>
      </c>
      <c r="R48">
        <v>126</v>
      </c>
      <c r="S48">
        <v>18670</v>
      </c>
      <c r="T48" s="3">
        <v>-2.7896139422343538</v>
      </c>
      <c r="U48" s="3">
        <f t="shared" si="9"/>
        <v>-6.420769419490082</v>
      </c>
      <c r="V48" s="3">
        <f t="shared" si="10"/>
        <v>-1.2021747819735236</v>
      </c>
      <c r="W48" s="2">
        <f>MAX($T$36:$T$71)-MAX(T48:T51)</f>
        <v>1.0389664721697898</v>
      </c>
    </row>
    <row r="49" spans="2:23" ht="12.75">
      <c r="B49" t="s">
        <v>122</v>
      </c>
      <c r="C49" t="str">
        <f t="shared" si="0"/>
        <v>V</v>
      </c>
      <c r="D49">
        <f t="shared" si="1"/>
        <v>127</v>
      </c>
      <c r="E49">
        <v>1.71</v>
      </c>
      <c r="F49">
        <v>1.701</v>
      </c>
      <c r="G49">
        <f t="shared" si="2"/>
        <v>4.6370344748683205</v>
      </c>
      <c r="H49" t="s">
        <v>439</v>
      </c>
      <c r="I49" t="s">
        <v>305</v>
      </c>
      <c r="J49" t="str">
        <f t="shared" si="3"/>
        <v>VP127</v>
      </c>
      <c r="K49" t="str">
        <f t="shared" si="4"/>
        <v>V</v>
      </c>
      <c r="L49">
        <f t="shared" si="5"/>
        <v>127</v>
      </c>
      <c r="M49">
        <v>13</v>
      </c>
      <c r="N49" t="str">
        <f t="shared" si="6"/>
        <v>ok</v>
      </c>
      <c r="O49" s="2">
        <f>O48</f>
        <v>1.5874391602608302</v>
      </c>
      <c r="P49" s="2">
        <f t="shared" si="8"/>
        <v>6.224473635129151</v>
      </c>
      <c r="Q49">
        <f t="shared" si="11"/>
        <v>0</v>
      </c>
      <c r="R49">
        <v>127</v>
      </c>
      <c r="S49">
        <v>21970</v>
      </c>
      <c r="T49" s="3">
        <v>-1.375899162805723</v>
      </c>
      <c r="U49" s="3">
        <f t="shared" si="9"/>
        <v>-6.012933637674044</v>
      </c>
      <c r="V49" s="3">
        <f t="shared" si="10"/>
        <v>0.2115399974551071</v>
      </c>
      <c r="W49" s="2">
        <f>W48</f>
        <v>1.0389664721697898</v>
      </c>
    </row>
    <row r="50" spans="2:23" ht="12.75">
      <c r="B50" t="s">
        <v>18</v>
      </c>
      <c r="C50" t="str">
        <f t="shared" si="0"/>
        <v>H</v>
      </c>
      <c r="D50">
        <f t="shared" si="1"/>
        <v>128</v>
      </c>
      <c r="E50">
        <v>1.89</v>
      </c>
      <c r="F50">
        <v>1.911</v>
      </c>
      <c r="G50">
        <f t="shared" si="2"/>
        <v>5.577357478782452</v>
      </c>
      <c r="H50" t="s">
        <v>439</v>
      </c>
      <c r="I50" t="s">
        <v>306</v>
      </c>
      <c r="J50" t="str">
        <f t="shared" si="3"/>
        <v>HP128</v>
      </c>
      <c r="K50" t="str">
        <f t="shared" si="4"/>
        <v>H</v>
      </c>
      <c r="L50">
        <f t="shared" si="5"/>
        <v>128</v>
      </c>
      <c r="M50">
        <v>14</v>
      </c>
      <c r="N50" t="str">
        <f t="shared" si="6"/>
        <v>ok</v>
      </c>
      <c r="O50" s="2">
        <f>O49</f>
        <v>1.5874391602608302</v>
      </c>
      <c r="P50" s="2">
        <f t="shared" si="8"/>
        <v>7.164796639043282</v>
      </c>
      <c r="Q50">
        <f t="shared" si="11"/>
        <v>0</v>
      </c>
      <c r="R50">
        <v>128</v>
      </c>
      <c r="S50">
        <v>24740</v>
      </c>
      <c r="T50" s="3">
        <v>-0.34450639535388916</v>
      </c>
      <c r="U50" s="3">
        <f t="shared" si="9"/>
        <v>-5.921863874136341</v>
      </c>
      <c r="V50" s="3">
        <f t="shared" si="10"/>
        <v>1.242932764906941</v>
      </c>
      <c r="W50" s="2">
        <f>W49</f>
        <v>1.0389664721697898</v>
      </c>
    </row>
    <row r="51" spans="2:23" ht="12.75">
      <c r="B51" t="s">
        <v>123</v>
      </c>
      <c r="C51" t="str">
        <f t="shared" si="0"/>
        <v>V</v>
      </c>
      <c r="D51">
        <f t="shared" si="1"/>
        <v>129</v>
      </c>
      <c r="E51">
        <v>2.078</v>
      </c>
      <c r="F51">
        <v>2.096</v>
      </c>
      <c r="G51">
        <f t="shared" si="2"/>
        <v>6.3904489813090795</v>
      </c>
      <c r="H51" t="s">
        <v>439</v>
      </c>
      <c r="I51" t="s">
        <v>307</v>
      </c>
      <c r="J51" t="str">
        <f t="shared" si="3"/>
        <v>VP129</v>
      </c>
      <c r="K51" t="str">
        <f t="shared" si="4"/>
        <v>V</v>
      </c>
      <c r="L51">
        <f t="shared" si="5"/>
        <v>129</v>
      </c>
      <c r="M51">
        <v>15</v>
      </c>
      <c r="N51" t="str">
        <f t="shared" si="6"/>
        <v>ok</v>
      </c>
      <c r="O51" s="2">
        <f>O50</f>
        <v>1.5874391602608302</v>
      </c>
      <c r="P51" s="2">
        <f t="shared" si="8"/>
        <v>7.97788814156991</v>
      </c>
      <c r="Q51">
        <f t="shared" si="11"/>
        <v>0</v>
      </c>
      <c r="R51">
        <v>129</v>
      </c>
      <c r="S51">
        <v>26050</v>
      </c>
      <c r="T51" s="3">
        <v>0.10365425149493035</v>
      </c>
      <c r="U51" s="3">
        <f t="shared" si="9"/>
        <v>-6.286794729814149</v>
      </c>
      <c r="V51" s="3">
        <f t="shared" si="10"/>
        <v>1.6910934117557606</v>
      </c>
      <c r="W51" s="2">
        <f>W50</f>
        <v>1.0389664721697898</v>
      </c>
    </row>
    <row r="52" spans="2:23" ht="12.75">
      <c r="B52" t="s">
        <v>19</v>
      </c>
      <c r="C52" t="str">
        <f t="shared" si="0"/>
        <v>H</v>
      </c>
      <c r="D52">
        <f t="shared" si="1"/>
        <v>130</v>
      </c>
      <c r="E52">
        <v>2.273</v>
      </c>
      <c r="F52">
        <v>2.318</v>
      </c>
      <c r="G52">
        <f t="shared" si="2"/>
        <v>7.2175459420407915</v>
      </c>
      <c r="H52" t="s">
        <v>439</v>
      </c>
      <c r="I52" t="s">
        <v>308</v>
      </c>
      <c r="J52" t="str">
        <f t="shared" si="3"/>
        <v>HP130</v>
      </c>
      <c r="K52" t="str">
        <f t="shared" si="4"/>
        <v>H</v>
      </c>
      <c r="L52">
        <f t="shared" si="5"/>
        <v>130</v>
      </c>
      <c r="M52">
        <v>16</v>
      </c>
      <c r="N52" t="str">
        <f t="shared" si="6"/>
        <v>ok</v>
      </c>
      <c r="O52" s="2">
        <f>MAX($G$36:$G$71)-MAX(G52:G55)</f>
        <v>0</v>
      </c>
      <c r="P52" s="2">
        <f t="shared" si="8"/>
        <v>7.2175459420407915</v>
      </c>
      <c r="Q52">
        <f t="shared" si="11"/>
        <v>0</v>
      </c>
      <c r="R52">
        <v>130</v>
      </c>
      <c r="S52">
        <v>25690</v>
      </c>
      <c r="T52" s="3">
        <v>-0.01721821588901662</v>
      </c>
      <c r="U52" s="3">
        <f t="shared" si="9"/>
        <v>-7.234764157929808</v>
      </c>
      <c r="V52" s="3">
        <f t="shared" si="10"/>
        <v>-0.01721821588901662</v>
      </c>
      <c r="W52" s="2">
        <f>MAX($T$36:$T$71)-MAX(T52:T55)</f>
        <v>0</v>
      </c>
    </row>
    <row r="53" spans="2:23" ht="12.75">
      <c r="B53" t="s">
        <v>124</v>
      </c>
      <c r="C53" t="str">
        <f t="shared" si="0"/>
        <v>V</v>
      </c>
      <c r="D53">
        <f t="shared" si="1"/>
        <v>201</v>
      </c>
      <c r="E53">
        <v>2.491</v>
      </c>
      <c r="F53">
        <v>2.52</v>
      </c>
      <c r="G53">
        <f t="shared" si="2"/>
        <v>7.97788814156991</v>
      </c>
      <c r="H53" t="s">
        <v>439</v>
      </c>
      <c r="I53" t="s">
        <v>309</v>
      </c>
      <c r="J53" t="str">
        <f t="shared" si="3"/>
        <v>VP201</v>
      </c>
      <c r="K53" t="str">
        <f t="shared" si="4"/>
        <v>V</v>
      </c>
      <c r="L53">
        <f t="shared" si="5"/>
        <v>201</v>
      </c>
      <c r="M53">
        <v>17</v>
      </c>
      <c r="N53" t="str">
        <f t="shared" si="6"/>
        <v>ok</v>
      </c>
      <c r="O53" s="2">
        <f>O52</f>
        <v>0</v>
      </c>
      <c r="P53" s="2">
        <f t="shared" si="8"/>
        <v>7.97788814156991</v>
      </c>
      <c r="Q53">
        <f t="shared" si="11"/>
        <v>0</v>
      </c>
      <c r="R53">
        <v>201</v>
      </c>
      <c r="S53">
        <v>29360</v>
      </c>
      <c r="T53" s="3">
        <v>1.1426207236647201</v>
      </c>
      <c r="U53" s="3">
        <f t="shared" si="9"/>
        <v>-6.8352674179051895</v>
      </c>
      <c r="V53" s="3">
        <f t="shared" si="10"/>
        <v>1.1426207236647201</v>
      </c>
      <c r="W53" s="2">
        <f>W52</f>
        <v>0</v>
      </c>
    </row>
    <row r="54" spans="2:23" ht="12.75">
      <c r="B54" t="s">
        <v>20</v>
      </c>
      <c r="C54" t="str">
        <f t="shared" si="0"/>
        <v>H</v>
      </c>
      <c r="D54">
        <f t="shared" si="1"/>
        <v>202</v>
      </c>
      <c r="E54">
        <v>2.268</v>
      </c>
      <c r="F54">
        <v>2.296</v>
      </c>
      <c r="G54">
        <f t="shared" si="2"/>
        <v>7.166312801643917</v>
      </c>
      <c r="H54" t="s">
        <v>439</v>
      </c>
      <c r="I54" t="s">
        <v>310</v>
      </c>
      <c r="J54" t="str">
        <f t="shared" si="3"/>
        <v>HP202</v>
      </c>
      <c r="K54" t="str">
        <f t="shared" si="4"/>
        <v>H</v>
      </c>
      <c r="L54">
        <f t="shared" si="5"/>
        <v>202</v>
      </c>
      <c r="M54">
        <v>18</v>
      </c>
      <c r="N54" t="str">
        <f t="shared" si="6"/>
        <v>ok</v>
      </c>
      <c r="O54" s="2">
        <f>O53</f>
        <v>0</v>
      </c>
      <c r="P54" s="2">
        <f t="shared" si="8"/>
        <v>7.166312801643917</v>
      </c>
      <c r="Q54">
        <f t="shared" si="11"/>
        <v>0</v>
      </c>
      <c r="R54">
        <v>202</v>
      </c>
      <c r="S54">
        <v>24780</v>
      </c>
      <c r="T54" s="3">
        <v>-0.3304742604150306</v>
      </c>
      <c r="U54" s="3">
        <f t="shared" si="9"/>
        <v>-7.496787062058948</v>
      </c>
      <c r="V54" s="3">
        <f t="shared" si="10"/>
        <v>-0.3304742604150306</v>
      </c>
      <c r="W54" s="2">
        <f>W53</f>
        <v>0</v>
      </c>
    </row>
    <row r="55" spans="2:23" ht="12.75">
      <c r="B55" t="s">
        <v>125</v>
      </c>
      <c r="C55" t="str">
        <f t="shared" si="0"/>
        <v>V</v>
      </c>
      <c r="D55">
        <f t="shared" si="1"/>
        <v>203</v>
      </c>
      <c r="E55">
        <v>2.067</v>
      </c>
      <c r="F55">
        <v>2.053</v>
      </c>
      <c r="G55">
        <f t="shared" si="2"/>
        <v>6.277344407383069</v>
      </c>
      <c r="H55" t="s">
        <v>439</v>
      </c>
      <c r="I55" t="s">
        <v>311</v>
      </c>
      <c r="J55" t="str">
        <f t="shared" si="3"/>
        <v>VP203</v>
      </c>
      <c r="K55" t="str">
        <f t="shared" si="4"/>
        <v>V</v>
      </c>
      <c r="L55">
        <f t="shared" si="5"/>
        <v>203</v>
      </c>
      <c r="M55">
        <v>19</v>
      </c>
      <c r="N55" t="str">
        <f t="shared" si="6"/>
        <v>ok</v>
      </c>
      <c r="O55" s="2">
        <f>O54</f>
        <v>0</v>
      </c>
      <c r="P55" s="2">
        <f t="shared" si="8"/>
        <v>6.277344407383069</v>
      </c>
      <c r="Q55">
        <f t="shared" si="11"/>
        <v>0</v>
      </c>
      <c r="R55">
        <v>203</v>
      </c>
      <c r="S55">
        <v>24720</v>
      </c>
      <c r="T55" s="3">
        <v>-0.3515309728803544</v>
      </c>
      <c r="U55" s="3">
        <f t="shared" si="9"/>
        <v>-6.628875380263423</v>
      </c>
      <c r="V55" s="3">
        <f t="shared" si="10"/>
        <v>-0.3515309728803544</v>
      </c>
      <c r="W55" s="2">
        <f>W54</f>
        <v>0</v>
      </c>
    </row>
    <row r="56" spans="2:23" ht="12.75">
      <c r="B56" t="s">
        <v>21</v>
      </c>
      <c r="C56" t="str">
        <f t="shared" si="0"/>
        <v>H</v>
      </c>
      <c r="D56">
        <f t="shared" si="1"/>
        <v>204</v>
      </c>
      <c r="E56">
        <v>1.85</v>
      </c>
      <c r="F56">
        <v>1.866</v>
      </c>
      <c r="G56">
        <f t="shared" si="2"/>
        <v>5.38091419315246</v>
      </c>
      <c r="H56" t="s">
        <v>439</v>
      </c>
      <c r="I56" t="s">
        <v>312</v>
      </c>
      <c r="J56" t="str">
        <f t="shared" si="3"/>
        <v>HP204</v>
      </c>
      <c r="K56" t="str">
        <f t="shared" si="4"/>
        <v>H</v>
      </c>
      <c r="L56">
        <f t="shared" si="5"/>
        <v>204</v>
      </c>
      <c r="M56">
        <v>20</v>
      </c>
      <c r="N56" t="str">
        <f t="shared" si="6"/>
        <v>ok</v>
      </c>
      <c r="O56" s="2">
        <f>MAX($G$36:$G$71)-MAX(G56:G59)</f>
        <v>2.5969739484174497</v>
      </c>
      <c r="P56" s="2">
        <f t="shared" si="8"/>
        <v>7.97788814156991</v>
      </c>
      <c r="Q56">
        <f t="shared" si="11"/>
        <v>0</v>
      </c>
      <c r="R56">
        <v>204</v>
      </c>
      <c r="S56">
        <v>21440</v>
      </c>
      <c r="T56" s="3">
        <v>-1.5880046808012764</v>
      </c>
      <c r="U56" s="3">
        <f t="shared" si="9"/>
        <v>-6.968918873953736</v>
      </c>
      <c r="V56" s="3">
        <f t="shared" si="10"/>
        <v>1.0089692676161732</v>
      </c>
      <c r="W56" s="2">
        <f>MAX($T$36:$T$71)-MAX(T56:T59)</f>
        <v>2.7306254044659966</v>
      </c>
    </row>
    <row r="57" spans="2:23" ht="12.75">
      <c r="B57" t="s">
        <v>126</v>
      </c>
      <c r="C57" t="str">
        <f t="shared" si="0"/>
        <v>V</v>
      </c>
      <c r="D57">
        <f t="shared" si="1"/>
        <v>205</v>
      </c>
      <c r="E57">
        <v>1.691</v>
      </c>
      <c r="F57">
        <v>1.701</v>
      </c>
      <c r="G57">
        <f t="shared" si="2"/>
        <v>4.588516958413901</v>
      </c>
      <c r="H57" t="s">
        <v>439</v>
      </c>
      <c r="I57" t="s">
        <v>313</v>
      </c>
      <c r="J57" t="str">
        <f t="shared" si="3"/>
        <v>VP205</v>
      </c>
      <c r="K57" t="str">
        <f t="shared" si="4"/>
        <v>V</v>
      </c>
      <c r="L57">
        <f t="shared" si="5"/>
        <v>205</v>
      </c>
      <c r="M57">
        <v>21</v>
      </c>
      <c r="N57" t="str">
        <f t="shared" si="6"/>
        <v>ok</v>
      </c>
      <c r="O57" s="2">
        <f>O56</f>
        <v>2.5969739484174497</v>
      </c>
      <c r="P57" s="2">
        <f t="shared" si="8"/>
        <v>7.185490906831351</v>
      </c>
      <c r="Q57">
        <f t="shared" si="11"/>
        <v>0</v>
      </c>
      <c r="R57">
        <v>205</v>
      </c>
      <c r="S57">
        <v>18850</v>
      </c>
      <c r="T57" s="3">
        <v>-2.706273210379692</v>
      </c>
      <c r="U57" s="3">
        <f t="shared" si="9"/>
        <v>-7.294790168793593</v>
      </c>
      <c r="V57" s="3">
        <f t="shared" si="10"/>
        <v>-0.10929926196224216</v>
      </c>
      <c r="W57" s="2">
        <f aca="true" t="shared" si="12" ref="W57:W71">W56</f>
        <v>2.7306254044659966</v>
      </c>
    </row>
    <row r="58" spans="2:23" ht="12.75">
      <c r="B58" t="s">
        <v>22</v>
      </c>
      <c r="C58" t="str">
        <f t="shared" si="0"/>
        <v>H</v>
      </c>
      <c r="D58">
        <f t="shared" si="1"/>
        <v>206</v>
      </c>
      <c r="E58">
        <v>1.503</v>
      </c>
      <c r="F58">
        <v>1.487</v>
      </c>
      <c r="G58">
        <f t="shared" si="2"/>
        <v>3.4928238532089697</v>
      </c>
      <c r="H58" t="s">
        <v>439</v>
      </c>
      <c r="I58" t="s">
        <v>314</v>
      </c>
      <c r="J58" t="str">
        <f t="shared" si="3"/>
        <v>HP206</v>
      </c>
      <c r="K58" t="str">
        <f t="shared" si="4"/>
        <v>H</v>
      </c>
      <c r="L58">
        <f t="shared" si="5"/>
        <v>206</v>
      </c>
      <c r="M58">
        <v>22</v>
      </c>
      <c r="N58" t="str">
        <f t="shared" si="6"/>
        <v>ok</v>
      </c>
      <c r="O58" s="2">
        <f>O57</f>
        <v>2.5969739484174497</v>
      </c>
      <c r="P58" s="2">
        <f t="shared" si="8"/>
        <v>6.089797801626419</v>
      </c>
      <c r="Q58">
        <f t="shared" si="11"/>
        <v>0</v>
      </c>
      <c r="R58">
        <v>206</v>
      </c>
      <c r="S58">
        <v>17550</v>
      </c>
      <c r="T58" s="3">
        <v>-3.3269578851790698</v>
      </c>
      <c r="U58" s="3">
        <f t="shared" si="9"/>
        <v>-6.8197817383880395</v>
      </c>
      <c r="V58" s="3">
        <f t="shared" si="10"/>
        <v>-0.7299839367616201</v>
      </c>
      <c r="W58" s="2">
        <f t="shared" si="12"/>
        <v>2.7306254044659966</v>
      </c>
    </row>
    <row r="59" spans="2:23" ht="12.75">
      <c r="B59" t="s">
        <v>127</v>
      </c>
      <c r="C59" t="str">
        <f t="shared" si="0"/>
        <v>V</v>
      </c>
      <c r="D59">
        <f t="shared" si="1"/>
        <v>207</v>
      </c>
      <c r="E59">
        <v>1.367</v>
      </c>
      <c r="F59">
        <v>1.335</v>
      </c>
      <c r="G59">
        <f t="shared" si="2"/>
        <v>2.6131069804406115</v>
      </c>
      <c r="H59" t="s">
        <v>439</v>
      </c>
      <c r="I59" t="s">
        <v>315</v>
      </c>
      <c r="J59" t="str">
        <f t="shared" si="3"/>
        <v>VP207</v>
      </c>
      <c r="K59" t="str">
        <f t="shared" si="4"/>
        <v>V</v>
      </c>
      <c r="L59">
        <f t="shared" si="5"/>
        <v>207</v>
      </c>
      <c r="M59">
        <v>23</v>
      </c>
      <c r="N59" t="str">
        <f t="shared" si="6"/>
        <v>ok</v>
      </c>
      <c r="O59" s="2">
        <f>O58</f>
        <v>2.5969739484174497</v>
      </c>
      <c r="P59" s="2">
        <f t="shared" si="8"/>
        <v>5.210080928858061</v>
      </c>
      <c r="Q59">
        <f t="shared" si="11"/>
        <v>0</v>
      </c>
      <c r="R59">
        <v>207</v>
      </c>
      <c r="S59">
        <v>15630</v>
      </c>
      <c r="T59" s="3">
        <v>-4.3333207408321925</v>
      </c>
      <c r="U59" s="3">
        <f t="shared" si="9"/>
        <v>-6.946427721272804</v>
      </c>
      <c r="V59" s="3">
        <f t="shared" si="10"/>
        <v>-1.7363467924147429</v>
      </c>
      <c r="W59" s="2">
        <f t="shared" si="12"/>
        <v>2.7306254044659966</v>
      </c>
    </row>
    <row r="60" spans="2:23" ht="12.75">
      <c r="B60" t="s">
        <v>23</v>
      </c>
      <c r="C60" t="str">
        <f t="shared" si="0"/>
        <v>H</v>
      </c>
      <c r="D60">
        <f t="shared" si="1"/>
        <v>208</v>
      </c>
      <c r="E60">
        <v>1.255</v>
      </c>
      <c r="F60">
        <v>1.23</v>
      </c>
      <c r="G60">
        <f t="shared" si="2"/>
        <v>1.885927948107394</v>
      </c>
      <c r="H60" t="s">
        <v>439</v>
      </c>
      <c r="I60" t="s">
        <v>316</v>
      </c>
      <c r="J60" t="str">
        <f t="shared" si="3"/>
        <v>HP208</v>
      </c>
      <c r="K60" t="str">
        <f t="shared" si="4"/>
        <v>H</v>
      </c>
      <c r="L60">
        <f t="shared" si="5"/>
        <v>208</v>
      </c>
      <c r="M60">
        <v>24</v>
      </c>
      <c r="N60" t="str">
        <f t="shared" si="6"/>
        <v>ok</v>
      </c>
      <c r="O60" s="2">
        <f>MAX($G$36:$G$71)-MAX(G60:G63)</f>
        <v>6.091960193462516</v>
      </c>
      <c r="P60" s="2">
        <f t="shared" si="8"/>
        <v>7.97788814156991</v>
      </c>
      <c r="Q60">
        <f t="shared" si="11"/>
        <v>0</v>
      </c>
      <c r="R60">
        <v>208</v>
      </c>
      <c r="S60">
        <v>14080</v>
      </c>
      <c r="T60" s="3">
        <v>-5.240447205094057</v>
      </c>
      <c r="U60" s="3">
        <f t="shared" si="9"/>
        <v>-7.126375153201451</v>
      </c>
      <c r="V60" s="3">
        <f t="shared" si="10"/>
        <v>0.8515129883684587</v>
      </c>
      <c r="W60" s="2">
        <f>MAX($T$36:$T$71)-MAX(T60:T63)</f>
        <v>6.383067928758777</v>
      </c>
    </row>
    <row r="61" spans="2:23" ht="12.75">
      <c r="B61" t="s">
        <v>128</v>
      </c>
      <c r="C61" t="str">
        <f t="shared" si="0"/>
        <v>V</v>
      </c>
      <c r="D61">
        <f t="shared" si="1"/>
        <v>209</v>
      </c>
      <c r="E61">
        <v>1.153</v>
      </c>
      <c r="F61">
        <v>1.148</v>
      </c>
      <c r="G61">
        <f t="shared" si="2"/>
        <v>1.2177324600932447</v>
      </c>
      <c r="H61" t="s">
        <v>439</v>
      </c>
      <c r="I61" t="s">
        <v>317</v>
      </c>
      <c r="J61" t="str">
        <f t="shared" si="3"/>
        <v>VP209</v>
      </c>
      <c r="K61" t="str">
        <f t="shared" si="4"/>
        <v>V</v>
      </c>
      <c r="L61">
        <f t="shared" si="5"/>
        <v>209</v>
      </c>
      <c r="M61">
        <v>25</v>
      </c>
      <c r="N61" t="str">
        <f t="shared" si="6"/>
        <v>ok</v>
      </c>
      <c r="O61" s="2">
        <f>O60</f>
        <v>6.091960193462516</v>
      </c>
      <c r="P61" s="2">
        <f t="shared" si="8"/>
        <v>7.309692653555761</v>
      </c>
      <c r="Q61">
        <f t="shared" si="11"/>
        <v>0</v>
      </c>
      <c r="R61">
        <v>209</v>
      </c>
      <c r="S61">
        <v>13340</v>
      </c>
      <c r="T61" s="3">
        <v>-5.7093837096053335</v>
      </c>
      <c r="U61" s="3">
        <f t="shared" si="9"/>
        <v>-6.927116169698579</v>
      </c>
      <c r="V61" s="3">
        <f t="shared" si="10"/>
        <v>0.3825764838571821</v>
      </c>
      <c r="W61" s="2">
        <f t="shared" si="12"/>
        <v>6.383067928758777</v>
      </c>
    </row>
    <row r="62" spans="2:23" ht="12.75">
      <c r="B62" t="s">
        <v>24</v>
      </c>
      <c r="C62" t="str">
        <f t="shared" si="0"/>
        <v>H</v>
      </c>
      <c r="D62">
        <f t="shared" si="1"/>
        <v>210</v>
      </c>
      <c r="E62">
        <v>1.052</v>
      </c>
      <c r="F62">
        <v>0.9596</v>
      </c>
      <c r="G62">
        <f t="shared" si="2"/>
        <v>0.05023262569816624</v>
      </c>
      <c r="H62" t="s">
        <v>439</v>
      </c>
      <c r="I62" t="s">
        <v>318</v>
      </c>
      <c r="J62" t="str">
        <f t="shared" si="3"/>
        <v>HP210</v>
      </c>
      <c r="K62" t="str">
        <f t="shared" si="4"/>
        <v>H</v>
      </c>
      <c r="L62">
        <f t="shared" si="5"/>
        <v>210</v>
      </c>
      <c r="M62">
        <v>26</v>
      </c>
      <c r="N62" t="str">
        <f t="shared" si="6"/>
        <v>ok</v>
      </c>
      <c r="O62" s="2">
        <f>O61</f>
        <v>6.091960193462516</v>
      </c>
      <c r="P62" s="2">
        <f t="shared" si="8"/>
        <v>6.142192819160682</v>
      </c>
      <c r="Q62">
        <f t="shared" si="11"/>
        <v>0</v>
      </c>
      <c r="R62">
        <v>210</v>
      </c>
      <c r="S62">
        <v>12500</v>
      </c>
      <c r="T62" s="3">
        <v>-6.274300041054801</v>
      </c>
      <c r="U62" s="3">
        <f t="shared" si="9"/>
        <v>-6.324532666752967</v>
      </c>
      <c r="V62" s="3">
        <f t="shared" si="10"/>
        <v>-0.18233984759228505</v>
      </c>
      <c r="W62" s="2">
        <f t="shared" si="12"/>
        <v>6.383067928758777</v>
      </c>
    </row>
    <row r="63" spans="2:23" ht="12.75">
      <c r="B63" t="s">
        <v>129</v>
      </c>
      <c r="C63" t="str">
        <f t="shared" si="0"/>
        <v>V</v>
      </c>
      <c r="D63">
        <f t="shared" si="1"/>
        <v>211</v>
      </c>
      <c r="E63">
        <v>0.9305</v>
      </c>
      <c r="F63">
        <v>0.8955</v>
      </c>
      <c r="G63">
        <f t="shared" si="2"/>
        <v>-0.7905844493140207</v>
      </c>
      <c r="H63" t="s">
        <v>439</v>
      </c>
      <c r="I63" t="s">
        <v>319</v>
      </c>
      <c r="J63" t="str">
        <f t="shared" si="3"/>
        <v>VP211</v>
      </c>
      <c r="K63" t="str">
        <f t="shared" si="4"/>
        <v>V</v>
      </c>
      <c r="L63">
        <f t="shared" si="5"/>
        <v>211</v>
      </c>
      <c r="M63">
        <v>27</v>
      </c>
      <c r="N63" t="str">
        <f t="shared" si="6"/>
        <v>ok</v>
      </c>
      <c r="O63" s="2">
        <f>O62</f>
        <v>6.091960193462516</v>
      </c>
      <c r="P63" s="2">
        <f t="shared" si="8"/>
        <v>5.301375744148495</v>
      </c>
      <c r="Q63">
        <f t="shared" si="11"/>
        <v>0</v>
      </c>
      <c r="R63">
        <v>211</v>
      </c>
      <c r="S63">
        <v>8979</v>
      </c>
      <c r="T63" s="3">
        <v>-9.147940870018843</v>
      </c>
      <c r="U63" s="3">
        <f t="shared" si="9"/>
        <v>-8.357356420704821</v>
      </c>
      <c r="V63" s="3">
        <f t="shared" si="10"/>
        <v>-3.0559806765563273</v>
      </c>
      <c r="W63" s="2">
        <f t="shared" si="12"/>
        <v>6.383067928758777</v>
      </c>
    </row>
    <row r="64" spans="2:23" ht="12.75">
      <c r="B64" t="s">
        <v>25</v>
      </c>
      <c r="C64" t="str">
        <f t="shared" si="0"/>
        <v>H</v>
      </c>
      <c r="D64">
        <f t="shared" si="1"/>
        <v>212</v>
      </c>
      <c r="E64">
        <v>0.8338</v>
      </c>
      <c r="F64">
        <v>0.8492</v>
      </c>
      <c r="G64">
        <f t="shared" si="2"/>
        <v>-1.498917593763148</v>
      </c>
      <c r="H64" t="s">
        <v>439</v>
      </c>
      <c r="I64" t="s">
        <v>320</v>
      </c>
      <c r="J64" t="str">
        <f t="shared" si="3"/>
        <v>HP212</v>
      </c>
      <c r="K64" t="str">
        <f t="shared" si="4"/>
        <v>H</v>
      </c>
      <c r="L64">
        <f t="shared" si="5"/>
        <v>212</v>
      </c>
      <c r="M64">
        <v>28</v>
      </c>
      <c r="N64" t="str">
        <f t="shared" si="6"/>
        <v>ok</v>
      </c>
      <c r="O64" s="2">
        <f>MAX($G$36:$G$71)-MAX(G64:G67)</f>
        <v>9.476805735333057</v>
      </c>
      <c r="P64" s="2">
        <f t="shared" si="8"/>
        <v>7.97788814156991</v>
      </c>
      <c r="Q64">
        <f t="shared" si="11"/>
        <v>0</v>
      </c>
      <c r="R64">
        <v>212</v>
      </c>
      <c r="S64">
        <v>9824</v>
      </c>
      <c r="T64" s="3">
        <v>-8.366733225274075</v>
      </c>
      <c r="U64" s="3">
        <f t="shared" si="9"/>
        <v>-6.867815631510927</v>
      </c>
      <c r="V64" s="3">
        <f t="shared" si="10"/>
        <v>1.1100725100589823</v>
      </c>
      <c r="W64" s="2">
        <f>MAX($T$36:$T$71)-MAX(T64:T67)</f>
        <v>9.509353948938795</v>
      </c>
    </row>
    <row r="65" spans="2:23" ht="12.75">
      <c r="B65" t="s">
        <v>130</v>
      </c>
      <c r="C65" t="str">
        <f t="shared" si="0"/>
        <v>V</v>
      </c>
      <c r="D65">
        <f t="shared" si="1"/>
        <v>213</v>
      </c>
      <c r="E65">
        <v>0.7692</v>
      </c>
      <c r="F65">
        <v>0.7983</v>
      </c>
      <c r="G65">
        <f t="shared" si="2"/>
        <v>-2.1164489232245436</v>
      </c>
      <c r="H65" t="s">
        <v>439</v>
      </c>
      <c r="I65" t="s">
        <v>321</v>
      </c>
      <c r="J65" t="str">
        <f t="shared" si="3"/>
        <v>VP213</v>
      </c>
      <c r="K65" t="str">
        <f t="shared" si="4"/>
        <v>V</v>
      </c>
      <c r="L65">
        <f t="shared" si="5"/>
        <v>213</v>
      </c>
      <c r="M65">
        <v>29</v>
      </c>
      <c r="N65" t="str">
        <f t="shared" si="6"/>
        <v>ok</v>
      </c>
      <c r="O65" s="2">
        <f>O64</f>
        <v>9.476805735333057</v>
      </c>
      <c r="P65" s="2">
        <f t="shared" si="8"/>
        <v>7.360356812108513</v>
      </c>
      <c r="Q65">
        <f t="shared" si="11"/>
        <v>0</v>
      </c>
      <c r="R65">
        <v>213</v>
      </c>
      <c r="S65">
        <v>8712</v>
      </c>
      <c r="T65" s="3">
        <v>-9.41014296626156</v>
      </c>
      <c r="U65" s="3">
        <f t="shared" si="9"/>
        <v>-7.293694043037016</v>
      </c>
      <c r="V65" s="3">
        <f t="shared" si="10"/>
        <v>0.06666276907149715</v>
      </c>
      <c r="W65" s="2">
        <f t="shared" si="12"/>
        <v>9.509353948938795</v>
      </c>
    </row>
    <row r="66" spans="2:23" ht="12.75">
      <c r="B66" t="s">
        <v>26</v>
      </c>
      <c r="C66" t="str">
        <f t="shared" si="0"/>
        <v>H</v>
      </c>
      <c r="D66">
        <f t="shared" si="1"/>
        <v>214</v>
      </c>
      <c r="E66">
        <v>0.7073</v>
      </c>
      <c r="F66">
        <v>0.7083</v>
      </c>
      <c r="G66">
        <f t="shared" si="2"/>
        <v>-3.0017888339700787</v>
      </c>
      <c r="H66" t="s">
        <v>439</v>
      </c>
      <c r="I66" t="s">
        <v>322</v>
      </c>
      <c r="J66" t="str">
        <f t="shared" si="3"/>
        <v>HP214</v>
      </c>
      <c r="K66" t="str">
        <f t="shared" si="4"/>
        <v>H</v>
      </c>
      <c r="L66">
        <f t="shared" si="5"/>
        <v>214</v>
      </c>
      <c r="M66">
        <v>30</v>
      </c>
      <c r="N66" t="str">
        <f t="shared" si="6"/>
        <v>ok</v>
      </c>
      <c r="O66" s="2">
        <f>O65</f>
        <v>9.476805735333057</v>
      </c>
      <c r="P66" s="2">
        <f t="shared" si="8"/>
        <v>6.475016901362979</v>
      </c>
      <c r="Q66">
        <f t="shared" si="11"/>
        <v>0</v>
      </c>
      <c r="R66">
        <v>214</v>
      </c>
      <c r="S66">
        <v>8522</v>
      </c>
      <c r="T66" s="3">
        <v>-9.601669703927243</v>
      </c>
      <c r="U66" s="3">
        <f t="shared" si="9"/>
        <v>-6.599880869957165</v>
      </c>
      <c r="V66" s="3">
        <f t="shared" si="10"/>
        <v>-0.12486396859418569</v>
      </c>
      <c r="W66" s="2">
        <f t="shared" si="12"/>
        <v>9.509353948938795</v>
      </c>
    </row>
    <row r="67" spans="2:23" ht="12.75">
      <c r="B67" t="s">
        <v>131</v>
      </c>
      <c r="C67" t="str">
        <f aca="true" t="shared" si="13" ref="C67:C132">LEFT(B67,1)</f>
        <v>V</v>
      </c>
      <c r="D67">
        <f aca="true" t="shared" si="14" ref="D67:D132">VALUE(RIGHT(B67,LEN(B67)-2))</f>
        <v>215</v>
      </c>
      <c r="E67">
        <v>0.6089</v>
      </c>
      <c r="F67">
        <v>0.6335</v>
      </c>
      <c r="G67">
        <f aca="true" t="shared" si="15" ref="G67:G132">20*LOG((F67+E67)/2)</f>
        <v>-4.135371058869582</v>
      </c>
      <c r="H67" t="s">
        <v>439</v>
      </c>
      <c r="I67" t="s">
        <v>323</v>
      </c>
      <c r="J67" t="str">
        <f aca="true" t="shared" si="16" ref="J67:J132">RIGHT(I67,LEN(I67)-2)</f>
        <v>VP215</v>
      </c>
      <c r="K67" t="str">
        <f aca="true" t="shared" si="17" ref="K67:K132">LEFT(J67,1)</f>
        <v>V</v>
      </c>
      <c r="L67">
        <f aca="true" t="shared" si="18" ref="L67:L132">VALUE(RIGHT(J67,LEN(J67)-2))</f>
        <v>215</v>
      </c>
      <c r="M67">
        <v>31</v>
      </c>
      <c r="N67" t="str">
        <f aca="true" t="shared" si="19" ref="N67:N132">IF(B67=J67,"ok","XXX")</f>
        <v>ok</v>
      </c>
      <c r="O67" s="2">
        <f>O66</f>
        <v>9.476805735333057</v>
      </c>
      <c r="P67" s="2">
        <f aca="true" t="shared" si="20" ref="P67:P130">G67+O67</f>
        <v>5.341434676463475</v>
      </c>
      <c r="Q67">
        <f t="shared" si="11"/>
        <v>0</v>
      </c>
      <c r="R67">
        <v>215</v>
      </c>
      <c r="S67">
        <v>6485</v>
      </c>
      <c r="T67" s="3">
        <v>-11.974300692813955</v>
      </c>
      <c r="U67" s="3">
        <f aca="true" t="shared" si="21" ref="U67:U130">T67-G67</f>
        <v>-7.838929633944373</v>
      </c>
      <c r="V67" s="3">
        <f aca="true" t="shared" si="22" ref="V67:V130">T67+O67</f>
        <v>-2.497494957480898</v>
      </c>
      <c r="W67" s="2">
        <f t="shared" si="12"/>
        <v>9.509353948938795</v>
      </c>
    </row>
    <row r="68" spans="2:23" ht="12.75">
      <c r="B68" t="s">
        <v>27</v>
      </c>
      <c r="C68" t="str">
        <f t="shared" si="13"/>
        <v>H</v>
      </c>
      <c r="D68">
        <f t="shared" si="14"/>
        <v>216</v>
      </c>
      <c r="E68">
        <v>0.5738</v>
      </c>
      <c r="F68">
        <v>0.4714</v>
      </c>
      <c r="G68">
        <f t="shared" si="15"/>
        <v>-5.636611892173864</v>
      </c>
      <c r="H68" t="s">
        <v>439</v>
      </c>
      <c r="I68" t="s">
        <v>324</v>
      </c>
      <c r="J68" t="str">
        <f t="shared" si="16"/>
        <v>HP216</v>
      </c>
      <c r="K68" t="str">
        <f t="shared" si="17"/>
        <v>H</v>
      </c>
      <c r="L68">
        <f t="shared" si="18"/>
        <v>216</v>
      </c>
      <c r="M68">
        <v>32</v>
      </c>
      <c r="N68" t="str">
        <f t="shared" si="19"/>
        <v>ok</v>
      </c>
      <c r="O68" s="2">
        <f>MAX($G$36:$G$71)-MAX(G68:G71)</f>
        <v>13.614500033743774</v>
      </c>
      <c r="P68" s="2">
        <f t="shared" si="20"/>
        <v>7.97788814156991</v>
      </c>
      <c r="Q68">
        <f t="shared" si="11"/>
        <v>0</v>
      </c>
      <c r="R68">
        <v>216</v>
      </c>
      <c r="S68">
        <v>5752</v>
      </c>
      <c r="T68" s="3">
        <v>-13.0161227537194</v>
      </c>
      <c r="U68" s="3">
        <f t="shared" si="21"/>
        <v>-7.379510861545537</v>
      </c>
      <c r="V68" s="3">
        <f t="shared" si="22"/>
        <v>0.5983772800243727</v>
      </c>
      <c r="W68" s="2">
        <f>MAX($T$36:$T$71)-MAX(T68:T71)</f>
        <v>14.158743477384121</v>
      </c>
    </row>
    <row r="69" spans="2:23" ht="12.75">
      <c r="B69" t="s">
        <v>132</v>
      </c>
      <c r="C69" t="str">
        <f t="shared" si="13"/>
        <v>V</v>
      </c>
      <c r="D69">
        <f t="shared" si="14"/>
        <v>217</v>
      </c>
      <c r="E69">
        <v>0.4835</v>
      </c>
      <c r="F69">
        <v>0.5378</v>
      </c>
      <c r="G69">
        <f t="shared" si="15"/>
        <v>-5.837533275125456</v>
      </c>
      <c r="H69" t="s">
        <v>439</v>
      </c>
      <c r="I69" t="s">
        <v>325</v>
      </c>
      <c r="J69" t="str">
        <f t="shared" si="16"/>
        <v>VP217</v>
      </c>
      <c r="K69" t="str">
        <f t="shared" si="17"/>
        <v>V</v>
      </c>
      <c r="L69">
        <f t="shared" si="18"/>
        <v>217</v>
      </c>
      <c r="M69">
        <v>33</v>
      </c>
      <c r="N69" t="str">
        <f t="shared" si="19"/>
        <v>ok</v>
      </c>
      <c r="O69" s="2">
        <f>O68</f>
        <v>13.614500033743774</v>
      </c>
      <c r="P69" s="2">
        <f t="shared" si="20"/>
        <v>7.776966758618317</v>
      </c>
      <c r="Q69">
        <f t="shared" si="11"/>
        <v>0</v>
      </c>
      <c r="R69">
        <v>217</v>
      </c>
      <c r="S69">
        <v>5721</v>
      </c>
      <c r="T69" s="3">
        <v>-13.063061345902568</v>
      </c>
      <c r="U69" s="3">
        <f t="shared" si="21"/>
        <v>-7.225528070777112</v>
      </c>
      <c r="V69" s="3">
        <f t="shared" si="22"/>
        <v>0.5514386878412054</v>
      </c>
      <c r="W69" s="2">
        <f t="shared" si="12"/>
        <v>14.158743477384121</v>
      </c>
    </row>
    <row r="70" spans="2:23" ht="12.75">
      <c r="B70" t="s">
        <v>28</v>
      </c>
      <c r="C70" t="str">
        <f t="shared" si="13"/>
        <v>H</v>
      </c>
      <c r="D70">
        <f t="shared" si="14"/>
        <v>218</v>
      </c>
      <c r="E70">
        <v>0.4507</v>
      </c>
      <c r="F70">
        <v>0.5133</v>
      </c>
      <c r="G70">
        <f t="shared" si="15"/>
        <v>-6.339059235223009</v>
      </c>
      <c r="H70" t="s">
        <v>439</v>
      </c>
      <c r="I70" t="s">
        <v>326</v>
      </c>
      <c r="J70" t="str">
        <f t="shared" si="16"/>
        <v>HP218</v>
      </c>
      <c r="K70" t="str">
        <f t="shared" si="17"/>
        <v>H</v>
      </c>
      <c r="L70">
        <f t="shared" si="18"/>
        <v>218</v>
      </c>
      <c r="M70">
        <v>34</v>
      </c>
      <c r="N70" t="str">
        <f t="shared" si="19"/>
        <v>ok</v>
      </c>
      <c r="O70" s="2">
        <f>O69</f>
        <v>13.614500033743774</v>
      </c>
      <c r="P70" s="2">
        <f t="shared" si="20"/>
        <v>7.275440798520765</v>
      </c>
      <c r="Q70">
        <f t="shared" si="11"/>
        <v>0</v>
      </c>
      <c r="R70">
        <v>218</v>
      </c>
      <c r="S70">
        <v>5144</v>
      </c>
      <c r="T70" s="3">
        <v>-13.986481102892611</v>
      </c>
      <c r="U70" s="3">
        <f t="shared" si="21"/>
        <v>-7.647421867669602</v>
      </c>
      <c r="V70" s="3">
        <f t="shared" si="22"/>
        <v>-0.37198106914883766</v>
      </c>
      <c r="W70" s="2">
        <f t="shared" si="12"/>
        <v>14.158743477384121</v>
      </c>
    </row>
    <row r="71" spans="2:23" ht="12.75">
      <c r="B71" t="s">
        <v>133</v>
      </c>
      <c r="C71" t="str">
        <f t="shared" si="13"/>
        <v>V</v>
      </c>
      <c r="D71">
        <f t="shared" si="14"/>
        <v>219</v>
      </c>
      <c r="E71">
        <v>0.4307</v>
      </c>
      <c r="F71">
        <v>0.3739</v>
      </c>
      <c r="G71">
        <f t="shared" si="15"/>
        <v>-7.908999348574773</v>
      </c>
      <c r="H71" t="s">
        <v>439</v>
      </c>
      <c r="I71" t="s">
        <v>327</v>
      </c>
      <c r="J71" t="str">
        <f t="shared" si="16"/>
        <v>VP219</v>
      </c>
      <c r="K71" t="str">
        <f t="shared" si="17"/>
        <v>V</v>
      </c>
      <c r="L71">
        <f t="shared" si="18"/>
        <v>219</v>
      </c>
      <c r="M71">
        <v>35</v>
      </c>
      <c r="N71" t="str">
        <f t="shared" si="19"/>
        <v>ok</v>
      </c>
      <c r="O71" s="2">
        <f>O70</f>
        <v>13.614500033743774</v>
      </c>
      <c r="P71" s="2">
        <f t="shared" si="20"/>
        <v>5.705500685169</v>
      </c>
      <c r="Q71">
        <f t="shared" si="11"/>
        <v>0</v>
      </c>
      <c r="R71">
        <v>219</v>
      </c>
      <c r="S71">
        <v>4586</v>
      </c>
      <c r="T71" s="3">
        <v>-14.983819293337518</v>
      </c>
      <c r="U71" s="3">
        <f t="shared" si="21"/>
        <v>-7.074819944762745</v>
      </c>
      <c r="V71" s="3">
        <f t="shared" si="22"/>
        <v>-1.3693192595937447</v>
      </c>
      <c r="W71" s="2">
        <f t="shared" si="12"/>
        <v>14.158743477384121</v>
      </c>
    </row>
    <row r="72" spans="7:23" ht="12.75">
      <c r="G72">
        <f>G71+50</f>
        <v>42.091000651425226</v>
      </c>
      <c r="O72" s="2">
        <v>-999</v>
      </c>
      <c r="P72" s="2">
        <v>999</v>
      </c>
      <c r="Q72">
        <f t="shared" si="11"/>
        <v>0</v>
      </c>
      <c r="T72" s="3">
        <v>99</v>
      </c>
      <c r="U72" s="3">
        <f t="shared" si="21"/>
        <v>56.908999348574774</v>
      </c>
      <c r="V72" s="3">
        <f t="shared" si="22"/>
        <v>-900</v>
      </c>
      <c r="W72">
        <v>-999</v>
      </c>
    </row>
    <row r="73" spans="2:23" ht="12.75">
      <c r="B73" t="s">
        <v>29</v>
      </c>
      <c r="C73" t="str">
        <f t="shared" si="13"/>
        <v>H</v>
      </c>
      <c r="D73">
        <f t="shared" si="14"/>
        <v>220</v>
      </c>
      <c r="E73">
        <v>0.5078</v>
      </c>
      <c r="F73">
        <v>0.5152</v>
      </c>
      <c r="G73">
        <f t="shared" si="15"/>
        <v>-5.82308723903642</v>
      </c>
      <c r="H73" t="s">
        <v>438</v>
      </c>
      <c r="I73" t="s">
        <v>255</v>
      </c>
      <c r="J73" t="str">
        <f t="shared" si="16"/>
        <v>HP220</v>
      </c>
      <c r="K73" t="str">
        <f t="shared" si="17"/>
        <v>H</v>
      </c>
      <c r="L73">
        <f t="shared" si="18"/>
        <v>220</v>
      </c>
      <c r="M73">
        <v>0</v>
      </c>
      <c r="N73" t="str">
        <f t="shared" si="19"/>
        <v>ok</v>
      </c>
      <c r="O73" s="2">
        <f>MAX($G$73:$G$110)-MAX(G73:G76)</f>
        <v>6.873031416186349</v>
      </c>
      <c r="P73" s="2">
        <f t="shared" si="20"/>
        <v>1.0499441771499285</v>
      </c>
      <c r="Q73">
        <f t="shared" si="11"/>
        <v>0</v>
      </c>
      <c r="R73">
        <v>220</v>
      </c>
      <c r="S73">
        <v>6639</v>
      </c>
      <c r="T73" s="3">
        <v>-11.770446928277522</v>
      </c>
      <c r="U73" s="3">
        <f t="shared" si="21"/>
        <v>-5.947359689241102</v>
      </c>
      <c r="V73" s="3">
        <f t="shared" si="22"/>
        <v>-4.8974155120911735</v>
      </c>
      <c r="W73" s="2">
        <f>MAX($T$73:$T$110)-MAX(T73:T76)</f>
        <v>9.523947279351034</v>
      </c>
    </row>
    <row r="74" spans="2:23" ht="12.75">
      <c r="B74" t="s">
        <v>134</v>
      </c>
      <c r="C74" t="str">
        <f t="shared" si="13"/>
        <v>V</v>
      </c>
      <c r="D74">
        <f t="shared" si="14"/>
        <v>221</v>
      </c>
      <c r="E74">
        <v>0.5485</v>
      </c>
      <c r="F74">
        <v>0.5548</v>
      </c>
      <c r="G74">
        <f t="shared" si="15"/>
        <v>-5.166727549706761</v>
      </c>
      <c r="H74" t="s">
        <v>438</v>
      </c>
      <c r="I74" t="s">
        <v>256</v>
      </c>
      <c r="J74" t="str">
        <f t="shared" si="16"/>
        <v>VP221</v>
      </c>
      <c r="K74" t="str">
        <f t="shared" si="17"/>
        <v>V</v>
      </c>
      <c r="L74">
        <f t="shared" si="18"/>
        <v>221</v>
      </c>
      <c r="M74">
        <v>1</v>
      </c>
      <c r="N74" t="str">
        <f t="shared" si="19"/>
        <v>ok</v>
      </c>
      <c r="O74" s="2">
        <f>O73</f>
        <v>6.873031416186349</v>
      </c>
      <c r="P74" s="2">
        <f t="shared" si="20"/>
        <v>1.7063038664795878</v>
      </c>
      <c r="Q74">
        <f t="shared" si="11"/>
        <v>0</v>
      </c>
      <c r="R74">
        <v>221</v>
      </c>
      <c r="S74">
        <v>6496</v>
      </c>
      <c r="T74" s="3">
        <v>-11.959579976553556</v>
      </c>
      <c r="U74" s="3">
        <f t="shared" si="21"/>
        <v>-6.792852426846795</v>
      </c>
      <c r="V74" s="3">
        <f t="shared" si="22"/>
        <v>-5.086548560367207</v>
      </c>
      <c r="W74" s="2">
        <f>W73</f>
        <v>9.523947279351034</v>
      </c>
    </row>
    <row r="75" spans="2:23" ht="12.75">
      <c r="B75" t="s">
        <v>30</v>
      </c>
      <c r="C75" t="str">
        <f t="shared" si="13"/>
        <v>H</v>
      </c>
      <c r="D75">
        <f t="shared" si="14"/>
        <v>222</v>
      </c>
      <c r="E75">
        <v>0.8473</v>
      </c>
      <c r="F75">
        <v>0.847</v>
      </c>
      <c r="G75">
        <f t="shared" si="15"/>
        <v>-1.4407936964651462</v>
      </c>
      <c r="H75" t="s">
        <v>438</v>
      </c>
      <c r="I75" t="s">
        <v>257</v>
      </c>
      <c r="J75" t="str">
        <f t="shared" si="16"/>
        <v>HP222</v>
      </c>
      <c r="K75" t="str">
        <f t="shared" si="17"/>
        <v>H</v>
      </c>
      <c r="L75">
        <f t="shared" si="18"/>
        <v>222</v>
      </c>
      <c r="M75">
        <v>2</v>
      </c>
      <c r="N75" t="str">
        <f t="shared" si="19"/>
        <v>ok</v>
      </c>
      <c r="O75" s="2">
        <f>O74</f>
        <v>6.873031416186349</v>
      </c>
      <c r="P75" s="2">
        <f t="shared" si="20"/>
        <v>5.432237719721202</v>
      </c>
      <c r="Q75">
        <f t="shared" si="11"/>
        <v>0</v>
      </c>
      <c r="R75">
        <v>222</v>
      </c>
      <c r="S75">
        <v>8674</v>
      </c>
      <c r="T75" s="3">
        <v>-9.448111944961056</v>
      </c>
      <c r="U75" s="3">
        <f t="shared" si="21"/>
        <v>-8.00731824849591</v>
      </c>
      <c r="V75" s="3">
        <f t="shared" si="22"/>
        <v>-2.5750805287747074</v>
      </c>
      <c r="W75" s="2">
        <f>W74</f>
        <v>9.523947279351034</v>
      </c>
    </row>
    <row r="76" spans="2:23" ht="12.75">
      <c r="B76" t="s">
        <v>135</v>
      </c>
      <c r="C76" t="str">
        <f t="shared" si="13"/>
        <v>V</v>
      </c>
      <c r="D76">
        <f t="shared" si="14"/>
        <v>222</v>
      </c>
      <c r="E76">
        <v>1.171</v>
      </c>
      <c r="F76">
        <v>1.171</v>
      </c>
      <c r="G76">
        <f t="shared" si="15"/>
        <v>1.371137901447263</v>
      </c>
      <c r="H76" t="s">
        <v>438</v>
      </c>
      <c r="I76" t="s">
        <v>258</v>
      </c>
      <c r="J76" t="str">
        <f t="shared" si="16"/>
        <v>VP222</v>
      </c>
      <c r="K76" t="str">
        <f t="shared" si="17"/>
        <v>V</v>
      </c>
      <c r="L76">
        <f t="shared" si="18"/>
        <v>222</v>
      </c>
      <c r="M76">
        <v>3</v>
      </c>
      <c r="N76" t="str">
        <f t="shared" si="19"/>
        <v>ok</v>
      </c>
      <c r="O76" s="2">
        <f>O75</f>
        <v>6.873031416186349</v>
      </c>
      <c r="P76" s="2">
        <f t="shared" si="20"/>
        <v>8.244169317633611</v>
      </c>
      <c r="Q76">
        <f t="shared" si="11"/>
        <v>0</v>
      </c>
      <c r="R76">
        <v>222</v>
      </c>
      <c r="S76">
        <v>10980</v>
      </c>
      <c r="T76" s="3">
        <v>-7.400453498934468</v>
      </c>
      <c r="U76" s="3">
        <f t="shared" si="21"/>
        <v>-8.77159140038173</v>
      </c>
      <c r="V76" s="3">
        <f t="shared" si="22"/>
        <v>-0.5274220827481191</v>
      </c>
      <c r="W76" s="2">
        <f>W75</f>
        <v>9.523947279351034</v>
      </c>
    </row>
    <row r="77" spans="2:23" ht="12.75">
      <c r="B77" t="s">
        <v>136</v>
      </c>
      <c r="C77" t="str">
        <f t="shared" si="13"/>
        <v>V</v>
      </c>
      <c r="D77">
        <f t="shared" si="14"/>
        <v>223</v>
      </c>
      <c r="E77">
        <v>0.6899</v>
      </c>
      <c r="F77">
        <v>0.6929</v>
      </c>
      <c r="G77">
        <f t="shared" si="15"/>
        <v>-3.2054124958722396</v>
      </c>
      <c r="H77" t="s">
        <v>438</v>
      </c>
      <c r="I77" t="s">
        <v>259</v>
      </c>
      <c r="J77" t="str">
        <f t="shared" si="16"/>
        <v>VP223</v>
      </c>
      <c r="K77" t="str">
        <f t="shared" si="17"/>
        <v>V</v>
      </c>
      <c r="L77">
        <f t="shared" si="18"/>
        <v>223</v>
      </c>
      <c r="M77">
        <v>4</v>
      </c>
      <c r="N77" t="str">
        <f t="shared" si="19"/>
        <v>ok</v>
      </c>
      <c r="O77" s="2">
        <f>MAX($G$73:$G$110)-MAX(G77:G80)</f>
        <v>9.159319128847114</v>
      </c>
      <c r="P77" s="2">
        <f t="shared" si="20"/>
        <v>5.953906632974874</v>
      </c>
      <c r="Q77">
        <f t="shared" si="11"/>
        <v>0</v>
      </c>
      <c r="R77">
        <v>223</v>
      </c>
      <c r="S77">
        <v>7961</v>
      </c>
      <c r="T77" s="3">
        <v>-10.193147822833438</v>
      </c>
      <c r="U77" s="3">
        <f t="shared" si="21"/>
        <v>-6.987735326961198</v>
      </c>
      <c r="V77" s="3">
        <f t="shared" si="22"/>
        <v>-1.0338286939863242</v>
      </c>
      <c r="W77" s="2">
        <f>MAX($T$73:$T$110)-MAX(T77:T80)</f>
        <v>9.961984108307632</v>
      </c>
    </row>
    <row r="78" spans="2:23" ht="12.75">
      <c r="B78" t="s">
        <v>31</v>
      </c>
      <c r="C78" t="str">
        <f t="shared" si="13"/>
        <v>H</v>
      </c>
      <c r="D78">
        <f t="shared" si="14"/>
        <v>224</v>
      </c>
      <c r="E78">
        <v>0.7887</v>
      </c>
      <c r="F78">
        <v>0.7448</v>
      </c>
      <c r="G78">
        <f t="shared" si="15"/>
        <v>-2.3069243069095373</v>
      </c>
      <c r="H78" t="s">
        <v>438</v>
      </c>
      <c r="I78" t="s">
        <v>260</v>
      </c>
      <c r="J78" t="str">
        <f t="shared" si="16"/>
        <v>HP224</v>
      </c>
      <c r="K78" t="str">
        <f t="shared" si="17"/>
        <v>H</v>
      </c>
      <c r="L78">
        <f t="shared" si="18"/>
        <v>224</v>
      </c>
      <c r="M78">
        <v>5</v>
      </c>
      <c r="N78" t="str">
        <f t="shared" si="19"/>
        <v>ok</v>
      </c>
      <c r="O78" s="2">
        <f>O77</f>
        <v>9.159319128847114</v>
      </c>
      <c r="P78" s="2">
        <f t="shared" si="20"/>
        <v>6.852394821937577</v>
      </c>
      <c r="Q78">
        <f t="shared" si="11"/>
        <v>0</v>
      </c>
      <c r="R78">
        <v>224</v>
      </c>
      <c r="S78">
        <v>8666</v>
      </c>
      <c r="T78" s="3">
        <v>-9.456126607248805</v>
      </c>
      <c r="U78" s="3">
        <f t="shared" si="21"/>
        <v>-7.149202300339268</v>
      </c>
      <c r="V78" s="3">
        <f t="shared" si="22"/>
        <v>-0.29680747840169097</v>
      </c>
      <c r="W78" s="2">
        <f>W77</f>
        <v>9.961984108307632</v>
      </c>
    </row>
    <row r="79" spans="2:23" ht="12.75">
      <c r="B79" t="s">
        <v>137</v>
      </c>
      <c r="C79" t="str">
        <f t="shared" si="13"/>
        <v>V</v>
      </c>
      <c r="D79">
        <f t="shared" si="14"/>
        <v>225</v>
      </c>
      <c r="E79">
        <v>0.9301</v>
      </c>
      <c r="F79">
        <v>0.8192</v>
      </c>
      <c r="G79">
        <f t="shared" si="15"/>
        <v>-1.1633139904654863</v>
      </c>
      <c r="H79" t="s">
        <v>438</v>
      </c>
      <c r="I79" t="s">
        <v>261</v>
      </c>
      <c r="J79" t="str">
        <f t="shared" si="16"/>
        <v>VP225</v>
      </c>
      <c r="K79" t="str">
        <f t="shared" si="17"/>
        <v>V</v>
      </c>
      <c r="L79">
        <f t="shared" si="18"/>
        <v>225</v>
      </c>
      <c r="M79">
        <v>6</v>
      </c>
      <c r="N79" t="str">
        <f t="shared" si="19"/>
        <v>ok</v>
      </c>
      <c r="O79" s="2">
        <f>O78</f>
        <v>9.159319128847114</v>
      </c>
      <c r="P79" s="2">
        <f t="shared" si="20"/>
        <v>7.996005138381628</v>
      </c>
      <c r="Q79">
        <f t="shared" si="11"/>
        <v>0</v>
      </c>
      <c r="R79">
        <v>225</v>
      </c>
      <c r="S79">
        <v>10440</v>
      </c>
      <c r="T79" s="3">
        <v>-7.838490327891066</v>
      </c>
      <c r="U79" s="3">
        <f t="shared" si="21"/>
        <v>-6.6751763374255795</v>
      </c>
      <c r="V79" s="3">
        <f t="shared" si="22"/>
        <v>1.3208288009560487</v>
      </c>
      <c r="W79" s="2">
        <f>W78</f>
        <v>9.961984108307632</v>
      </c>
    </row>
    <row r="80" spans="2:23" ht="12.75">
      <c r="B80" t="s">
        <v>32</v>
      </c>
      <c r="C80" t="str">
        <f t="shared" si="13"/>
        <v>H</v>
      </c>
      <c r="D80">
        <f t="shared" si="14"/>
        <v>226</v>
      </c>
      <c r="E80">
        <v>0.8824</v>
      </c>
      <c r="F80">
        <v>0.9176</v>
      </c>
      <c r="G80">
        <f t="shared" si="15"/>
        <v>-0.9151498112135035</v>
      </c>
      <c r="H80" t="s">
        <v>438</v>
      </c>
      <c r="I80" t="s">
        <v>262</v>
      </c>
      <c r="J80" t="str">
        <f t="shared" si="16"/>
        <v>HP226</v>
      </c>
      <c r="K80" t="str">
        <f t="shared" si="17"/>
        <v>H</v>
      </c>
      <c r="L80">
        <f t="shared" si="18"/>
        <v>226</v>
      </c>
      <c r="M80">
        <v>7</v>
      </c>
      <c r="N80" t="str">
        <f t="shared" si="19"/>
        <v>ok</v>
      </c>
      <c r="O80" s="2">
        <f>O79</f>
        <v>9.159319128847114</v>
      </c>
      <c r="P80" s="2">
        <f t="shared" si="20"/>
        <v>8.244169317633611</v>
      </c>
      <c r="Q80">
        <f t="shared" si="11"/>
        <v>0</v>
      </c>
      <c r="R80">
        <v>226</v>
      </c>
      <c r="S80">
        <v>10370</v>
      </c>
      <c r="T80" s="3">
        <v>-7.896925173435108</v>
      </c>
      <c r="U80" s="3">
        <f t="shared" si="21"/>
        <v>-6.9817753622216046</v>
      </c>
      <c r="V80" s="3">
        <f t="shared" si="22"/>
        <v>1.2623939554120067</v>
      </c>
      <c r="W80" s="2">
        <f>W79</f>
        <v>9.961984108307632</v>
      </c>
    </row>
    <row r="81" spans="2:23" ht="12.75">
      <c r="B81" t="s">
        <v>138</v>
      </c>
      <c r="C81" t="str">
        <f t="shared" si="13"/>
        <v>V</v>
      </c>
      <c r="D81">
        <f t="shared" si="14"/>
        <v>227</v>
      </c>
      <c r="E81">
        <v>0.9846</v>
      </c>
      <c r="F81">
        <v>0.999</v>
      </c>
      <c r="G81">
        <f t="shared" si="15"/>
        <v>-0.07151792089817749</v>
      </c>
      <c r="H81" t="s">
        <v>438</v>
      </c>
      <c r="I81" t="s">
        <v>263</v>
      </c>
      <c r="J81" t="str">
        <f t="shared" si="16"/>
        <v>VP227</v>
      </c>
      <c r="K81" t="str">
        <f t="shared" si="17"/>
        <v>V</v>
      </c>
      <c r="L81">
        <f t="shared" si="18"/>
        <v>227</v>
      </c>
      <c r="M81">
        <v>8</v>
      </c>
      <c r="N81" t="str">
        <f t="shared" si="19"/>
        <v>ok</v>
      </c>
      <c r="O81" s="2">
        <f>MAX($G$73:$G$110)-MAX(G81:G84)</f>
        <v>6.379238695556806</v>
      </c>
      <c r="P81" s="2">
        <f t="shared" si="20"/>
        <v>6.307720774658629</v>
      </c>
      <c r="Q81">
        <f t="shared" si="11"/>
        <v>0</v>
      </c>
      <c r="R81">
        <v>227</v>
      </c>
      <c r="S81">
        <v>11390</v>
      </c>
      <c r="T81" s="3">
        <v>-7.082025819633927</v>
      </c>
      <c r="U81" s="3">
        <f t="shared" si="21"/>
        <v>-7.010507898735749</v>
      </c>
      <c r="V81" s="3">
        <f t="shared" si="22"/>
        <v>-0.7027871240771209</v>
      </c>
      <c r="W81" s="2">
        <f>MAX($T$73:$T$110)-MAX(T81:T84)</f>
        <v>7.671604946982612</v>
      </c>
    </row>
    <row r="82" spans="2:23" ht="12.75">
      <c r="B82" t="s">
        <v>33</v>
      </c>
      <c r="C82" t="str">
        <f t="shared" si="13"/>
        <v>H</v>
      </c>
      <c r="D82">
        <f t="shared" si="14"/>
        <v>228</v>
      </c>
      <c r="E82">
        <v>1.069</v>
      </c>
      <c r="F82">
        <v>1.08</v>
      </c>
      <c r="G82">
        <f t="shared" si="15"/>
        <v>0.6241283965492426</v>
      </c>
      <c r="H82" t="s">
        <v>438</v>
      </c>
      <c r="I82" t="s">
        <v>264</v>
      </c>
      <c r="J82" t="str">
        <f t="shared" si="16"/>
        <v>HP228</v>
      </c>
      <c r="K82" t="str">
        <f t="shared" si="17"/>
        <v>H</v>
      </c>
      <c r="L82">
        <f t="shared" si="18"/>
        <v>228</v>
      </c>
      <c r="M82">
        <v>9</v>
      </c>
      <c r="N82" t="str">
        <f t="shared" si="19"/>
        <v>ok</v>
      </c>
      <c r="O82" s="2">
        <f>O81</f>
        <v>6.379238695556806</v>
      </c>
      <c r="P82" s="2">
        <f t="shared" si="20"/>
        <v>7.003367092106048</v>
      </c>
      <c r="Q82">
        <f t="shared" si="11"/>
        <v>0</v>
      </c>
      <c r="R82">
        <v>228</v>
      </c>
      <c r="S82">
        <v>12470</v>
      </c>
      <c r="T82" s="3">
        <v>-6.295171231645071</v>
      </c>
      <c r="U82" s="3">
        <f t="shared" si="21"/>
        <v>-6.919299628194313</v>
      </c>
      <c r="V82" s="3">
        <f t="shared" si="22"/>
        <v>0.08406746391173492</v>
      </c>
      <c r="W82" s="2">
        <f aca="true" t="shared" si="23" ref="W82:W110">W81</f>
        <v>7.671604946982612</v>
      </c>
    </row>
    <row r="83" spans="2:23" ht="12.75">
      <c r="B83" t="s">
        <v>139</v>
      </c>
      <c r="C83" t="str">
        <f t="shared" si="13"/>
        <v>V</v>
      </c>
      <c r="D83">
        <f t="shared" si="14"/>
        <v>229</v>
      </c>
      <c r="E83">
        <v>1.186</v>
      </c>
      <c r="F83">
        <v>1.222</v>
      </c>
      <c r="G83">
        <f t="shared" si="15"/>
        <v>1.6125297384361146</v>
      </c>
      <c r="H83" t="s">
        <v>438</v>
      </c>
      <c r="I83" t="s">
        <v>265</v>
      </c>
      <c r="J83" t="str">
        <f t="shared" si="16"/>
        <v>VP229</v>
      </c>
      <c r="K83" t="str">
        <f t="shared" si="17"/>
        <v>V</v>
      </c>
      <c r="L83">
        <f t="shared" si="18"/>
        <v>229</v>
      </c>
      <c r="M83">
        <v>10</v>
      </c>
      <c r="N83" t="str">
        <f t="shared" si="19"/>
        <v>ok</v>
      </c>
      <c r="O83" s="2">
        <f>O82</f>
        <v>6.379238695556806</v>
      </c>
      <c r="P83" s="2">
        <f t="shared" si="20"/>
        <v>7.99176843399292</v>
      </c>
      <c r="Q83">
        <f t="shared" si="11"/>
        <v>0</v>
      </c>
      <c r="R83">
        <v>229</v>
      </c>
      <c r="S83">
        <v>13590</v>
      </c>
      <c r="T83" s="3">
        <v>-5.548111166566045</v>
      </c>
      <c r="U83" s="3">
        <f t="shared" si="21"/>
        <v>-7.160640905002159</v>
      </c>
      <c r="V83" s="3">
        <f t="shared" si="22"/>
        <v>0.8311275289907609</v>
      </c>
      <c r="W83" s="2">
        <f t="shared" si="23"/>
        <v>7.671604946982612</v>
      </c>
    </row>
    <row r="84" spans="2:23" ht="12.75">
      <c r="B84" t="s">
        <v>34</v>
      </c>
      <c r="C84" t="str">
        <f t="shared" si="13"/>
        <v>H</v>
      </c>
      <c r="D84">
        <f t="shared" si="14"/>
        <v>230</v>
      </c>
      <c r="E84">
        <v>1.211</v>
      </c>
      <c r="F84">
        <v>1.268</v>
      </c>
      <c r="G84">
        <f t="shared" si="15"/>
        <v>1.864930622076805</v>
      </c>
      <c r="H84" t="s">
        <v>438</v>
      </c>
      <c r="I84" t="s">
        <v>266</v>
      </c>
      <c r="J84" t="str">
        <f t="shared" si="16"/>
        <v>HP230</v>
      </c>
      <c r="K84" t="str">
        <f t="shared" si="17"/>
        <v>H</v>
      </c>
      <c r="L84">
        <f t="shared" si="18"/>
        <v>230</v>
      </c>
      <c r="M84">
        <v>11</v>
      </c>
      <c r="N84" t="str">
        <f t="shared" si="19"/>
        <v>ok</v>
      </c>
      <c r="O84" s="2">
        <f>O83</f>
        <v>6.379238695556806</v>
      </c>
      <c r="P84" s="2">
        <f t="shared" si="20"/>
        <v>8.244169317633611</v>
      </c>
      <c r="Q84">
        <f t="shared" si="11"/>
        <v>0</v>
      </c>
      <c r="R84">
        <v>230</v>
      </c>
      <c r="S84">
        <v>13550</v>
      </c>
      <c r="T84" s="3">
        <v>-5.57371439700745</v>
      </c>
      <c r="U84" s="3">
        <f t="shared" si="21"/>
        <v>-7.438645019084255</v>
      </c>
      <c r="V84" s="3">
        <f t="shared" si="22"/>
        <v>0.805524298549356</v>
      </c>
      <c r="W84" s="2">
        <f t="shared" si="23"/>
        <v>7.671604946982612</v>
      </c>
    </row>
    <row r="85" spans="2:23" ht="12.75">
      <c r="B85" t="s">
        <v>140</v>
      </c>
      <c r="C85" t="str">
        <f t="shared" si="13"/>
        <v>V</v>
      </c>
      <c r="D85">
        <f t="shared" si="14"/>
        <v>231</v>
      </c>
      <c r="E85">
        <v>1.426</v>
      </c>
      <c r="F85">
        <v>1.449</v>
      </c>
      <c r="G85">
        <f t="shared" si="15"/>
        <v>3.152157067233362</v>
      </c>
      <c r="H85" t="s">
        <v>438</v>
      </c>
      <c r="I85" t="s">
        <v>267</v>
      </c>
      <c r="J85" t="str">
        <f t="shared" si="16"/>
        <v>VP231</v>
      </c>
      <c r="K85" t="str">
        <f t="shared" si="17"/>
        <v>V</v>
      </c>
      <c r="L85">
        <f t="shared" si="18"/>
        <v>231</v>
      </c>
      <c r="M85">
        <v>12</v>
      </c>
      <c r="N85" t="str">
        <f t="shared" si="19"/>
        <v>ok</v>
      </c>
      <c r="O85" s="2">
        <f>MAX($G$73:$G$110)-MAX(G85:G88)</f>
        <v>3.0858003113524433</v>
      </c>
      <c r="P85" s="2">
        <f t="shared" si="20"/>
        <v>6.237957378585805</v>
      </c>
      <c r="Q85">
        <f aca="true" t="shared" si="24" ref="Q85:Q148">L85-R85</f>
        <v>0</v>
      </c>
      <c r="R85">
        <v>231</v>
      </c>
      <c r="S85">
        <v>15150</v>
      </c>
      <c r="T85" s="3">
        <v>-4.604247644449458</v>
      </c>
      <c r="U85" s="3">
        <f t="shared" si="21"/>
        <v>-7.75640471168282</v>
      </c>
      <c r="V85" s="3">
        <f t="shared" si="22"/>
        <v>-1.518447333097015</v>
      </c>
      <c r="W85" s="2">
        <f>MAX($T$73:$T$110)-MAX(T85:T88)</f>
        <v>4.464323811710159</v>
      </c>
    </row>
    <row r="86" spans="2:23" ht="12.75">
      <c r="B86" t="s">
        <v>35</v>
      </c>
      <c r="C86" t="str">
        <f t="shared" si="13"/>
        <v>H</v>
      </c>
      <c r="D86">
        <f t="shared" si="14"/>
        <v>232</v>
      </c>
      <c r="E86">
        <v>1.49</v>
      </c>
      <c r="F86">
        <v>1.502</v>
      </c>
      <c r="G86">
        <f t="shared" si="15"/>
        <v>3.4986318705688513</v>
      </c>
      <c r="H86" t="s">
        <v>438</v>
      </c>
      <c r="I86" t="s">
        <v>268</v>
      </c>
      <c r="J86" t="str">
        <f t="shared" si="16"/>
        <v>HP232</v>
      </c>
      <c r="K86" t="str">
        <f t="shared" si="17"/>
        <v>H</v>
      </c>
      <c r="L86">
        <f t="shared" si="18"/>
        <v>232</v>
      </c>
      <c r="M86">
        <v>13</v>
      </c>
      <c r="N86" t="str">
        <f t="shared" si="19"/>
        <v>ok</v>
      </c>
      <c r="O86" s="2">
        <f>O85</f>
        <v>3.0858003113524433</v>
      </c>
      <c r="P86" s="2">
        <f t="shared" si="20"/>
        <v>6.5844321819212945</v>
      </c>
      <c r="Q86">
        <f t="shared" si="24"/>
        <v>0</v>
      </c>
      <c r="R86">
        <v>232</v>
      </c>
      <c r="S86">
        <v>17740</v>
      </c>
      <c r="T86" s="3">
        <v>-3.2334279913017667</v>
      </c>
      <c r="U86" s="3">
        <f t="shared" si="21"/>
        <v>-6.732059861870618</v>
      </c>
      <c r="V86" s="3">
        <f t="shared" si="22"/>
        <v>-0.14762767994932346</v>
      </c>
      <c r="W86" s="2">
        <f t="shared" si="23"/>
        <v>4.464323811710159</v>
      </c>
    </row>
    <row r="87" spans="2:23" ht="12.75">
      <c r="B87" t="s">
        <v>141</v>
      </c>
      <c r="C87" t="str">
        <f t="shared" si="13"/>
        <v>V</v>
      </c>
      <c r="D87">
        <f t="shared" si="14"/>
        <v>301</v>
      </c>
      <c r="E87">
        <v>1.587</v>
      </c>
      <c r="F87">
        <v>1.636</v>
      </c>
      <c r="G87">
        <f t="shared" si="15"/>
        <v>4.144606196967065</v>
      </c>
      <c r="H87" t="s">
        <v>438</v>
      </c>
      <c r="I87" t="s">
        <v>269</v>
      </c>
      <c r="J87" t="str">
        <f t="shared" si="16"/>
        <v>VP301</v>
      </c>
      <c r="K87" t="str">
        <f t="shared" si="17"/>
        <v>V</v>
      </c>
      <c r="L87">
        <f t="shared" si="18"/>
        <v>301</v>
      </c>
      <c r="M87">
        <v>14</v>
      </c>
      <c r="N87" t="str">
        <f t="shared" si="19"/>
        <v>ok</v>
      </c>
      <c r="O87" s="2">
        <f>O86</f>
        <v>3.0858003113524433</v>
      </c>
      <c r="P87" s="2">
        <f t="shared" si="20"/>
        <v>7.230406508319509</v>
      </c>
      <c r="Q87">
        <f t="shared" si="24"/>
        <v>0</v>
      </c>
      <c r="R87">
        <v>301</v>
      </c>
      <c r="S87">
        <v>19250</v>
      </c>
      <c r="T87" s="3">
        <v>-2.52388562432553</v>
      </c>
      <c r="U87" s="3">
        <f t="shared" si="21"/>
        <v>-6.668491821292595</v>
      </c>
      <c r="V87" s="3">
        <f t="shared" si="22"/>
        <v>0.5619146870269134</v>
      </c>
      <c r="W87" s="2">
        <f t="shared" si="23"/>
        <v>4.464323811710159</v>
      </c>
    </row>
    <row r="88" spans="2:23" ht="12.75">
      <c r="B88" t="s">
        <v>36</v>
      </c>
      <c r="C88" t="str">
        <f t="shared" si="13"/>
        <v>H</v>
      </c>
      <c r="D88">
        <f t="shared" si="14"/>
        <v>302</v>
      </c>
      <c r="E88">
        <v>1.797</v>
      </c>
      <c r="F88">
        <v>1.825</v>
      </c>
      <c r="G88">
        <f t="shared" si="15"/>
        <v>5.158369006281168</v>
      </c>
      <c r="H88" t="s">
        <v>438</v>
      </c>
      <c r="I88" t="s">
        <v>270</v>
      </c>
      <c r="J88" t="str">
        <f t="shared" si="16"/>
        <v>HP302</v>
      </c>
      <c r="K88" t="str">
        <f t="shared" si="17"/>
        <v>H</v>
      </c>
      <c r="L88">
        <f t="shared" si="18"/>
        <v>302</v>
      </c>
      <c r="M88">
        <v>15</v>
      </c>
      <c r="N88" t="str">
        <f t="shared" si="19"/>
        <v>ok</v>
      </c>
      <c r="O88" s="2">
        <f>O87</f>
        <v>3.0858003113524433</v>
      </c>
      <c r="P88" s="2">
        <f t="shared" si="20"/>
        <v>8.244169317633611</v>
      </c>
      <c r="Q88">
        <f t="shared" si="24"/>
        <v>0</v>
      </c>
      <c r="R88">
        <v>302</v>
      </c>
      <c r="S88">
        <v>19660</v>
      </c>
      <c r="T88" s="3">
        <v>-2.340830031293592</v>
      </c>
      <c r="U88" s="3">
        <f t="shared" si="21"/>
        <v>-7.49919903757476</v>
      </c>
      <c r="V88" s="3">
        <f t="shared" si="22"/>
        <v>0.7449702800588511</v>
      </c>
      <c r="W88" s="2">
        <f t="shared" si="23"/>
        <v>4.464323811710159</v>
      </c>
    </row>
    <row r="89" spans="2:23" ht="12.75">
      <c r="B89" t="s">
        <v>142</v>
      </c>
      <c r="C89" t="str">
        <f t="shared" si="13"/>
        <v>V</v>
      </c>
      <c r="D89">
        <f t="shared" si="14"/>
        <v>303</v>
      </c>
      <c r="E89">
        <v>2.058</v>
      </c>
      <c r="F89">
        <v>2.157</v>
      </c>
      <c r="G89">
        <f t="shared" si="15"/>
        <v>6.475351665935598</v>
      </c>
      <c r="H89" t="s">
        <v>438</v>
      </c>
      <c r="I89" t="s">
        <v>271</v>
      </c>
      <c r="J89" t="str">
        <f t="shared" si="16"/>
        <v>VP303</v>
      </c>
      <c r="K89" t="str">
        <f t="shared" si="17"/>
        <v>V</v>
      </c>
      <c r="L89">
        <f t="shared" si="18"/>
        <v>303</v>
      </c>
      <c r="M89">
        <v>16</v>
      </c>
      <c r="N89" t="str">
        <f t="shared" si="19"/>
        <v>ok</v>
      </c>
      <c r="O89" s="2">
        <f>MAX($G$73:$G$110)-MAX(G89:G92)</f>
        <v>0</v>
      </c>
      <c r="P89" s="2">
        <f t="shared" si="20"/>
        <v>6.475351665935598</v>
      </c>
      <c r="Q89">
        <f t="shared" si="24"/>
        <v>0</v>
      </c>
      <c r="R89">
        <v>303</v>
      </c>
      <c r="S89">
        <v>18910</v>
      </c>
      <c r="T89" s="3">
        <v>-2.6786697243151423</v>
      </c>
      <c r="U89" s="3">
        <f t="shared" si="21"/>
        <v>-9.15402139025074</v>
      </c>
      <c r="V89" s="3">
        <f t="shared" si="22"/>
        <v>-2.6786697243151423</v>
      </c>
      <c r="W89" s="2">
        <f>MAX($T$73:$T$110)-MAX(T89:T92)</f>
        <v>0</v>
      </c>
    </row>
    <row r="90" spans="2:23" ht="12.75">
      <c r="B90" t="s">
        <v>37</v>
      </c>
      <c r="C90" t="str">
        <f t="shared" si="13"/>
        <v>H</v>
      </c>
      <c r="D90">
        <f t="shared" si="14"/>
        <v>304</v>
      </c>
      <c r="E90">
        <v>2.268</v>
      </c>
      <c r="F90">
        <v>2.301</v>
      </c>
      <c r="G90">
        <f t="shared" si="15"/>
        <v>7.175823247834476</v>
      </c>
      <c r="H90" t="s">
        <v>438</v>
      </c>
      <c r="I90" t="s">
        <v>272</v>
      </c>
      <c r="J90" t="str">
        <f t="shared" si="16"/>
        <v>HP304</v>
      </c>
      <c r="K90" t="str">
        <f t="shared" si="17"/>
        <v>H</v>
      </c>
      <c r="L90">
        <f t="shared" si="18"/>
        <v>304</v>
      </c>
      <c r="M90">
        <v>17</v>
      </c>
      <c r="N90" t="str">
        <f t="shared" si="19"/>
        <v>ok</v>
      </c>
      <c r="O90" s="2">
        <f>O89</f>
        <v>0</v>
      </c>
      <c r="P90" s="2">
        <f t="shared" si="20"/>
        <v>7.175823247834476</v>
      </c>
      <c r="Q90">
        <f t="shared" si="24"/>
        <v>0</v>
      </c>
      <c r="R90">
        <v>304</v>
      </c>
      <c r="S90">
        <v>18260</v>
      </c>
      <c r="T90" s="3">
        <v>-2.9824848372503254</v>
      </c>
      <c r="U90" s="3">
        <f t="shared" si="21"/>
        <v>-10.158308085084801</v>
      </c>
      <c r="V90" s="3">
        <f t="shared" si="22"/>
        <v>-2.9824848372503254</v>
      </c>
      <c r="W90" s="2">
        <f t="shared" si="23"/>
        <v>0</v>
      </c>
    </row>
    <row r="91" spans="2:23" ht="12.75">
      <c r="B91" t="s">
        <v>143</v>
      </c>
      <c r="C91" t="str">
        <f t="shared" si="13"/>
        <v>V</v>
      </c>
      <c r="D91">
        <f t="shared" si="14"/>
        <v>305</v>
      </c>
      <c r="E91">
        <v>2.578</v>
      </c>
      <c r="F91">
        <v>2.589</v>
      </c>
      <c r="G91">
        <f t="shared" si="15"/>
        <v>8.244169317633611</v>
      </c>
      <c r="H91" t="s">
        <v>438</v>
      </c>
      <c r="I91" t="s">
        <v>448</v>
      </c>
      <c r="J91" t="str">
        <f t="shared" si="16"/>
        <v>VP305</v>
      </c>
      <c r="K91" t="str">
        <f t="shared" si="17"/>
        <v>V</v>
      </c>
      <c r="L91">
        <f t="shared" si="18"/>
        <v>305</v>
      </c>
      <c r="M91">
        <v>18</v>
      </c>
      <c r="N91" t="str">
        <f t="shared" si="19"/>
        <v>ok</v>
      </c>
      <c r="O91" s="2">
        <f>O90</f>
        <v>0</v>
      </c>
      <c r="P91" s="2">
        <f t="shared" si="20"/>
        <v>8.244169317633611</v>
      </c>
      <c r="Q91">
        <f t="shared" si="24"/>
        <v>0</v>
      </c>
      <c r="R91">
        <v>305</v>
      </c>
      <c r="S91">
        <v>32870</v>
      </c>
      <c r="T91" s="3">
        <v>2.123493780416567</v>
      </c>
      <c r="U91" s="3">
        <f t="shared" si="21"/>
        <v>-6.1206755372170445</v>
      </c>
      <c r="V91" s="3">
        <f t="shared" si="22"/>
        <v>2.123493780416567</v>
      </c>
      <c r="W91" s="2">
        <f t="shared" si="23"/>
        <v>0</v>
      </c>
    </row>
    <row r="92" spans="2:23" ht="12.75">
      <c r="B92" t="s">
        <v>38</v>
      </c>
      <c r="C92" t="str">
        <f t="shared" si="13"/>
        <v>H</v>
      </c>
      <c r="D92">
        <f t="shared" si="14"/>
        <v>306</v>
      </c>
      <c r="E92">
        <v>2.349</v>
      </c>
      <c r="F92">
        <v>2.298</v>
      </c>
      <c r="G92">
        <f t="shared" si="15"/>
        <v>7.322853536297745</v>
      </c>
      <c r="H92" t="s">
        <v>438</v>
      </c>
      <c r="I92" t="s">
        <v>273</v>
      </c>
      <c r="J92" t="str">
        <f t="shared" si="16"/>
        <v>HP306</v>
      </c>
      <c r="K92" t="str">
        <f t="shared" si="17"/>
        <v>H</v>
      </c>
      <c r="L92">
        <f t="shared" si="18"/>
        <v>306</v>
      </c>
      <c r="M92">
        <v>19</v>
      </c>
      <c r="N92" t="str">
        <f t="shared" si="19"/>
        <v>ok</v>
      </c>
      <c r="O92" s="2">
        <f>O91</f>
        <v>0</v>
      </c>
      <c r="P92" s="2">
        <f t="shared" si="20"/>
        <v>7.322853536297745</v>
      </c>
      <c r="Q92">
        <f t="shared" si="24"/>
        <v>0</v>
      </c>
      <c r="R92">
        <v>306</v>
      </c>
      <c r="S92">
        <v>27080</v>
      </c>
      <c r="T92" s="3">
        <v>0.44047289904621323</v>
      </c>
      <c r="U92" s="3">
        <f t="shared" si="21"/>
        <v>-6.882380637251532</v>
      </c>
      <c r="V92" s="3">
        <f t="shared" si="22"/>
        <v>0.44047289904621323</v>
      </c>
      <c r="W92" s="2">
        <f t="shared" si="23"/>
        <v>0</v>
      </c>
    </row>
    <row r="93" spans="2:23" ht="12.75">
      <c r="B93" t="s">
        <v>144</v>
      </c>
      <c r="C93" t="str">
        <f t="shared" si="13"/>
        <v>V</v>
      </c>
      <c r="D93">
        <f t="shared" si="14"/>
        <v>307</v>
      </c>
      <c r="E93">
        <v>2.075</v>
      </c>
      <c r="F93">
        <v>2.066</v>
      </c>
      <c r="G93">
        <f t="shared" si="15"/>
        <v>6.321504696767938</v>
      </c>
      <c r="H93" t="s">
        <v>438</v>
      </c>
      <c r="I93" t="s">
        <v>274</v>
      </c>
      <c r="J93" t="str">
        <f t="shared" si="16"/>
        <v>VP307</v>
      </c>
      <c r="K93" t="str">
        <f t="shared" si="17"/>
        <v>V</v>
      </c>
      <c r="L93">
        <f t="shared" si="18"/>
        <v>307</v>
      </c>
      <c r="M93">
        <v>20</v>
      </c>
      <c r="N93" t="str">
        <f t="shared" si="19"/>
        <v>ok</v>
      </c>
      <c r="O93" s="2">
        <f>MAX($G$73:$G$110)-MAX(G93:G96)</f>
        <v>1.9226646208656737</v>
      </c>
      <c r="P93" s="2">
        <f t="shared" si="20"/>
        <v>8.244169317633611</v>
      </c>
      <c r="Q93">
        <f t="shared" si="24"/>
        <v>0</v>
      </c>
      <c r="R93">
        <v>307</v>
      </c>
      <c r="S93">
        <v>23100</v>
      </c>
      <c r="T93" s="3">
        <v>-0.9402607033730419</v>
      </c>
      <c r="U93" s="3">
        <f t="shared" si="21"/>
        <v>-7.2617654001409795</v>
      </c>
      <c r="V93" s="3">
        <f t="shared" si="22"/>
        <v>0.9824039174926318</v>
      </c>
      <c r="W93" s="2">
        <f>MAX($T$73:$T$110)-MAX(T93:T96)</f>
        <v>3.0637544837896087</v>
      </c>
    </row>
    <row r="94" spans="2:23" ht="12.75">
      <c r="B94" t="s">
        <v>39</v>
      </c>
      <c r="C94" t="str">
        <f t="shared" si="13"/>
        <v>H</v>
      </c>
      <c r="D94">
        <f t="shared" si="14"/>
        <v>308</v>
      </c>
      <c r="E94">
        <v>1.884</v>
      </c>
      <c r="F94">
        <v>1.955</v>
      </c>
      <c r="G94">
        <f t="shared" si="15"/>
        <v>5.663762329068475</v>
      </c>
      <c r="H94" t="s">
        <v>438</v>
      </c>
      <c r="I94" t="s">
        <v>275</v>
      </c>
      <c r="J94" t="str">
        <f t="shared" si="16"/>
        <v>HP308</v>
      </c>
      <c r="K94" t="str">
        <f t="shared" si="17"/>
        <v>H</v>
      </c>
      <c r="L94">
        <f t="shared" si="18"/>
        <v>308</v>
      </c>
      <c r="M94">
        <v>21</v>
      </c>
      <c r="N94" t="str">
        <f t="shared" si="19"/>
        <v>ok</v>
      </c>
      <c r="O94" s="2">
        <f>O93</f>
        <v>1.9226646208656737</v>
      </c>
      <c r="P94" s="2">
        <f t="shared" si="20"/>
        <v>7.586426949934149</v>
      </c>
      <c r="Q94">
        <f t="shared" si="24"/>
        <v>0</v>
      </c>
      <c r="R94">
        <v>308</v>
      </c>
      <c r="S94">
        <v>22880</v>
      </c>
      <c r="T94" s="3">
        <v>-1.0233798987961933</v>
      </c>
      <c r="U94" s="3">
        <f t="shared" si="21"/>
        <v>-6.687142227864668</v>
      </c>
      <c r="V94" s="3">
        <f t="shared" si="22"/>
        <v>0.8992847220694804</v>
      </c>
      <c r="W94" s="2">
        <f t="shared" si="23"/>
        <v>3.0637544837896087</v>
      </c>
    </row>
    <row r="95" spans="2:23" ht="12.75">
      <c r="B95" t="s">
        <v>145</v>
      </c>
      <c r="C95" t="str">
        <f t="shared" si="13"/>
        <v>V</v>
      </c>
      <c r="D95">
        <f t="shared" si="14"/>
        <v>309</v>
      </c>
      <c r="E95">
        <v>1.747</v>
      </c>
      <c r="F95">
        <v>1.69</v>
      </c>
      <c r="G95">
        <f t="shared" si="15"/>
        <v>4.702990729464883</v>
      </c>
      <c r="H95" t="s">
        <v>438</v>
      </c>
      <c r="I95" t="s">
        <v>276</v>
      </c>
      <c r="J95" t="str">
        <f t="shared" si="16"/>
        <v>VP309</v>
      </c>
      <c r="K95" t="str">
        <f t="shared" si="17"/>
        <v>V</v>
      </c>
      <c r="L95">
        <f t="shared" si="18"/>
        <v>309</v>
      </c>
      <c r="M95">
        <v>22</v>
      </c>
      <c r="N95" t="str">
        <f t="shared" si="19"/>
        <v>ok</v>
      </c>
      <c r="O95" s="2">
        <f>O94</f>
        <v>1.9226646208656737</v>
      </c>
      <c r="P95" s="2">
        <f t="shared" si="20"/>
        <v>6.625655350330557</v>
      </c>
      <c r="Q95">
        <f t="shared" si="24"/>
        <v>0</v>
      </c>
      <c r="R95">
        <v>309</v>
      </c>
      <c r="S95">
        <v>19970</v>
      </c>
      <c r="T95" s="3">
        <v>-2.2049390038018686</v>
      </c>
      <c r="U95" s="3">
        <f t="shared" si="21"/>
        <v>-6.9079297332667515</v>
      </c>
      <c r="V95" s="3">
        <f t="shared" si="22"/>
        <v>-0.2822743829361949</v>
      </c>
      <c r="W95" s="2">
        <f t="shared" si="23"/>
        <v>3.0637544837896087</v>
      </c>
    </row>
    <row r="96" spans="2:23" ht="12.75">
      <c r="B96" t="s">
        <v>40</v>
      </c>
      <c r="C96" t="str">
        <f t="shared" si="13"/>
        <v>H</v>
      </c>
      <c r="D96">
        <f t="shared" si="14"/>
        <v>310</v>
      </c>
      <c r="E96">
        <v>1.56</v>
      </c>
      <c r="F96">
        <v>1.606</v>
      </c>
      <c r="G96">
        <f t="shared" si="15"/>
        <v>3.9896182972471195</v>
      </c>
      <c r="H96" t="s">
        <v>438</v>
      </c>
      <c r="I96" t="s">
        <v>277</v>
      </c>
      <c r="J96" t="str">
        <f t="shared" si="16"/>
        <v>HP310</v>
      </c>
      <c r="K96" t="str">
        <f t="shared" si="17"/>
        <v>H</v>
      </c>
      <c r="L96">
        <f t="shared" si="18"/>
        <v>310</v>
      </c>
      <c r="M96">
        <v>23</v>
      </c>
      <c r="N96" t="str">
        <f t="shared" si="19"/>
        <v>ok</v>
      </c>
      <c r="O96" s="2">
        <f>O95</f>
        <v>1.9226646208656737</v>
      </c>
      <c r="P96" s="2">
        <f t="shared" si="20"/>
        <v>5.912282918112793</v>
      </c>
      <c r="Q96">
        <f t="shared" si="24"/>
        <v>0</v>
      </c>
      <c r="R96">
        <v>310</v>
      </c>
      <c r="S96">
        <v>18140</v>
      </c>
      <c r="T96" s="3">
        <v>-3.0397546467343943</v>
      </c>
      <c r="U96" s="3">
        <f t="shared" si="21"/>
        <v>-7.029372943981514</v>
      </c>
      <c r="V96" s="3">
        <f t="shared" si="22"/>
        <v>-1.1170900258687206</v>
      </c>
      <c r="W96" s="2">
        <f t="shared" si="23"/>
        <v>3.0637544837896087</v>
      </c>
    </row>
    <row r="97" spans="2:23" ht="12.75">
      <c r="B97" t="s">
        <v>146</v>
      </c>
      <c r="C97" t="str">
        <f t="shared" si="13"/>
        <v>V</v>
      </c>
      <c r="D97">
        <f t="shared" si="14"/>
        <v>311</v>
      </c>
      <c r="E97">
        <v>1.471</v>
      </c>
      <c r="F97">
        <v>1.393</v>
      </c>
      <c r="G97">
        <f t="shared" si="15"/>
        <v>3.118860359436735</v>
      </c>
      <c r="H97" t="s">
        <v>438</v>
      </c>
      <c r="I97" t="s">
        <v>278</v>
      </c>
      <c r="J97" t="str">
        <f t="shared" si="16"/>
        <v>VP311</v>
      </c>
      <c r="K97" t="str">
        <f t="shared" si="17"/>
        <v>V</v>
      </c>
      <c r="L97">
        <f t="shared" si="18"/>
        <v>311</v>
      </c>
      <c r="M97">
        <v>24</v>
      </c>
      <c r="N97" t="str">
        <f t="shared" si="19"/>
        <v>ok</v>
      </c>
      <c r="O97" s="2">
        <f>MAX($G$73:$G$110)-MAX(G97:G100)</f>
        <v>5.125308958196877</v>
      </c>
      <c r="P97" s="2">
        <f t="shared" si="20"/>
        <v>8.244169317633611</v>
      </c>
      <c r="Q97">
        <f t="shared" si="24"/>
        <v>0</v>
      </c>
      <c r="R97">
        <v>311</v>
      </c>
      <c r="S97">
        <v>16810</v>
      </c>
      <c r="T97" s="3">
        <v>-3.7011460324265073</v>
      </c>
      <c r="U97" s="3">
        <f t="shared" si="21"/>
        <v>-6.820006391863242</v>
      </c>
      <c r="V97" s="3">
        <f t="shared" si="22"/>
        <v>1.4241629257703696</v>
      </c>
      <c r="W97" s="2">
        <f>MAX($T$73:$T$110)-MAX(T97:T100)</f>
        <v>5.824639812843074</v>
      </c>
    </row>
    <row r="98" spans="2:23" ht="12.75">
      <c r="B98" t="s">
        <v>41</v>
      </c>
      <c r="C98" t="str">
        <f t="shared" si="13"/>
        <v>H</v>
      </c>
      <c r="D98">
        <f t="shared" si="14"/>
        <v>312</v>
      </c>
      <c r="E98">
        <v>1.321</v>
      </c>
      <c r="F98">
        <v>1.406</v>
      </c>
      <c r="G98">
        <f t="shared" si="15"/>
        <v>2.693102845552973</v>
      </c>
      <c r="H98" t="s">
        <v>438</v>
      </c>
      <c r="I98" t="s">
        <v>279</v>
      </c>
      <c r="J98" t="str">
        <f t="shared" si="16"/>
        <v>HP312</v>
      </c>
      <c r="K98" t="str">
        <f t="shared" si="17"/>
        <v>H</v>
      </c>
      <c r="L98">
        <f t="shared" si="18"/>
        <v>312</v>
      </c>
      <c r="M98">
        <v>25</v>
      </c>
      <c r="N98" t="str">
        <f t="shared" si="19"/>
        <v>ok</v>
      </c>
      <c r="O98" s="2">
        <f>O97</f>
        <v>5.125308958196877</v>
      </c>
      <c r="P98" s="2">
        <f t="shared" si="20"/>
        <v>7.81841180374985</v>
      </c>
      <c r="Q98">
        <f t="shared" si="24"/>
        <v>0</v>
      </c>
      <c r="R98">
        <v>312</v>
      </c>
      <c r="S98">
        <v>15670</v>
      </c>
      <c r="T98" s="3">
        <v>-4.311120371844112</v>
      </c>
      <c r="U98" s="3">
        <f t="shared" si="21"/>
        <v>-7.004223217397085</v>
      </c>
      <c r="V98" s="3">
        <f t="shared" si="22"/>
        <v>0.8141885863527651</v>
      </c>
      <c r="W98" s="2">
        <f t="shared" si="23"/>
        <v>5.824639812843074</v>
      </c>
    </row>
    <row r="99" spans="2:23" ht="12.75">
      <c r="B99" t="s">
        <v>147</v>
      </c>
      <c r="C99" t="str">
        <f t="shared" si="13"/>
        <v>V</v>
      </c>
      <c r="D99">
        <f t="shared" si="14"/>
        <v>313</v>
      </c>
      <c r="E99">
        <v>1.207</v>
      </c>
      <c r="F99">
        <v>1.421</v>
      </c>
      <c r="G99">
        <f t="shared" si="15"/>
        <v>2.37190730447524</v>
      </c>
      <c r="H99" t="s">
        <v>438</v>
      </c>
      <c r="I99" t="s">
        <v>280</v>
      </c>
      <c r="J99" t="str">
        <f t="shared" si="16"/>
        <v>VP313</v>
      </c>
      <c r="K99" t="str">
        <f t="shared" si="17"/>
        <v>V</v>
      </c>
      <c r="L99">
        <f t="shared" si="18"/>
        <v>313</v>
      </c>
      <c r="M99">
        <v>26</v>
      </c>
      <c r="N99" t="str">
        <f t="shared" si="19"/>
        <v>ok</v>
      </c>
      <c r="O99" s="2">
        <f>O98</f>
        <v>5.125308958196877</v>
      </c>
      <c r="P99" s="2">
        <f t="shared" si="20"/>
        <v>7.497216262672117</v>
      </c>
      <c r="Q99">
        <f t="shared" si="24"/>
        <v>0</v>
      </c>
      <c r="R99">
        <v>313</v>
      </c>
      <c r="S99">
        <v>14990</v>
      </c>
      <c r="T99" s="3">
        <v>-4.696467644250333</v>
      </c>
      <c r="U99" s="3">
        <f t="shared" si="21"/>
        <v>-7.068374948725573</v>
      </c>
      <c r="V99" s="3">
        <f t="shared" si="22"/>
        <v>0.4288413139465437</v>
      </c>
      <c r="W99" s="2">
        <f t="shared" si="23"/>
        <v>5.824639812843074</v>
      </c>
    </row>
    <row r="100" spans="2:23" ht="12.75">
      <c r="B100" t="s">
        <v>42</v>
      </c>
      <c r="C100" t="str">
        <f t="shared" si="13"/>
        <v>H</v>
      </c>
      <c r="D100">
        <f t="shared" si="14"/>
        <v>314</v>
      </c>
      <c r="E100">
        <v>1.177</v>
      </c>
      <c r="F100">
        <v>1.216</v>
      </c>
      <c r="G100">
        <f t="shared" si="15"/>
        <v>1.5582540589891225</v>
      </c>
      <c r="H100" t="s">
        <v>438</v>
      </c>
      <c r="I100" t="s">
        <v>281</v>
      </c>
      <c r="J100" t="str">
        <f t="shared" si="16"/>
        <v>HP314</v>
      </c>
      <c r="K100" t="str">
        <f t="shared" si="17"/>
        <v>H</v>
      </c>
      <c r="L100">
        <f t="shared" si="18"/>
        <v>314</v>
      </c>
      <c r="M100">
        <v>27</v>
      </c>
      <c r="N100" t="str">
        <f t="shared" si="19"/>
        <v>ok</v>
      </c>
      <c r="O100" s="2">
        <f>O99</f>
        <v>5.125308958196877</v>
      </c>
      <c r="P100" s="2">
        <f t="shared" si="20"/>
        <v>6.683563017186</v>
      </c>
      <c r="Q100">
        <f t="shared" si="24"/>
        <v>0</v>
      </c>
      <c r="R100">
        <v>314</v>
      </c>
      <c r="S100">
        <v>13110</v>
      </c>
      <c r="T100" s="3">
        <v>-5.860446467414235</v>
      </c>
      <c r="U100" s="3">
        <f t="shared" si="21"/>
        <v>-7.418700526403358</v>
      </c>
      <c r="V100" s="3">
        <f t="shared" si="22"/>
        <v>-0.735137509217358</v>
      </c>
      <c r="W100" s="2">
        <f t="shared" si="23"/>
        <v>5.824639812843074</v>
      </c>
    </row>
    <row r="101" spans="2:23" ht="12.75">
      <c r="B101" t="s">
        <v>148</v>
      </c>
      <c r="C101" t="str">
        <f t="shared" si="13"/>
        <v>V</v>
      </c>
      <c r="D101">
        <f t="shared" si="14"/>
        <v>315</v>
      </c>
      <c r="E101">
        <v>1.004</v>
      </c>
      <c r="F101">
        <v>1.094</v>
      </c>
      <c r="G101">
        <f t="shared" si="15"/>
        <v>0.4155097638711566</v>
      </c>
      <c r="H101" t="s">
        <v>438</v>
      </c>
      <c r="I101" t="s">
        <v>282</v>
      </c>
      <c r="J101" t="str">
        <f t="shared" si="16"/>
        <v>VP315</v>
      </c>
      <c r="K101" t="str">
        <f t="shared" si="17"/>
        <v>V</v>
      </c>
      <c r="L101">
        <f t="shared" si="18"/>
        <v>315</v>
      </c>
      <c r="M101">
        <v>28</v>
      </c>
      <c r="N101" t="str">
        <f t="shared" si="19"/>
        <v>ok</v>
      </c>
      <c r="O101" s="2">
        <f>MAX($G$73:$G$110)-MAX(G101:G104)</f>
        <v>7.828659553762455</v>
      </c>
      <c r="P101" s="2">
        <f t="shared" si="20"/>
        <v>8.244169317633611</v>
      </c>
      <c r="Q101">
        <f t="shared" si="24"/>
        <v>0</v>
      </c>
      <c r="R101">
        <v>315</v>
      </c>
      <c r="S101">
        <v>10930</v>
      </c>
      <c r="T101" s="3">
        <v>-7.440097062221881</v>
      </c>
      <c r="U101" s="3">
        <f t="shared" si="21"/>
        <v>-7.855606826093037</v>
      </c>
      <c r="V101" s="3">
        <f t="shared" si="22"/>
        <v>0.3885624915405739</v>
      </c>
      <c r="W101" s="2">
        <f>MAX($T$73:$T$110)-MAX(T101:T104)</f>
        <v>9.563590842638447</v>
      </c>
    </row>
    <row r="102" spans="2:23" ht="12.75">
      <c r="B102" t="s">
        <v>43</v>
      </c>
      <c r="C102" t="str">
        <f t="shared" si="13"/>
        <v>H</v>
      </c>
      <c r="D102">
        <f t="shared" si="14"/>
        <v>316</v>
      </c>
      <c r="E102">
        <v>0.9101</v>
      </c>
      <c r="F102">
        <v>0.954</v>
      </c>
      <c r="G102">
        <f t="shared" si="15"/>
        <v>-0.6112157842156623</v>
      </c>
      <c r="H102" t="s">
        <v>438</v>
      </c>
      <c r="I102" t="s">
        <v>283</v>
      </c>
      <c r="J102" t="str">
        <f t="shared" si="16"/>
        <v>HP316</v>
      </c>
      <c r="K102" t="str">
        <f t="shared" si="17"/>
        <v>H</v>
      </c>
      <c r="L102">
        <f t="shared" si="18"/>
        <v>316</v>
      </c>
      <c r="M102">
        <v>29</v>
      </c>
      <c r="N102" t="str">
        <f t="shared" si="19"/>
        <v>ok</v>
      </c>
      <c r="O102" s="2">
        <f>O101</f>
        <v>7.828659553762455</v>
      </c>
      <c r="P102" s="2">
        <f t="shared" si="20"/>
        <v>7.217443769546792</v>
      </c>
      <c r="Q102">
        <f t="shared" si="24"/>
        <v>0</v>
      </c>
      <c r="R102">
        <v>316</v>
      </c>
      <c r="S102">
        <v>10210</v>
      </c>
      <c r="T102" s="3">
        <v>-8.03198545947771</v>
      </c>
      <c r="U102" s="3">
        <f t="shared" si="21"/>
        <v>-7.420769675262047</v>
      </c>
      <c r="V102" s="3">
        <f t="shared" si="22"/>
        <v>-0.20332590571525522</v>
      </c>
      <c r="W102" s="2">
        <f t="shared" si="23"/>
        <v>9.563590842638447</v>
      </c>
    </row>
    <row r="103" spans="2:23" ht="12.75">
      <c r="B103" t="s">
        <v>149</v>
      </c>
      <c r="C103" t="str">
        <f t="shared" si="13"/>
        <v>V</v>
      </c>
      <c r="D103">
        <f t="shared" si="14"/>
        <v>317</v>
      </c>
      <c r="E103">
        <v>0.865</v>
      </c>
      <c r="F103">
        <v>0.874</v>
      </c>
      <c r="G103">
        <f t="shared" si="15"/>
        <v>-1.2146082732253753</v>
      </c>
      <c r="H103" t="s">
        <v>438</v>
      </c>
      <c r="I103" t="s">
        <v>284</v>
      </c>
      <c r="J103" t="str">
        <f t="shared" si="16"/>
        <v>VP317</v>
      </c>
      <c r="K103" t="str">
        <f t="shared" si="17"/>
        <v>V</v>
      </c>
      <c r="L103">
        <f t="shared" si="18"/>
        <v>317</v>
      </c>
      <c r="M103">
        <v>30</v>
      </c>
      <c r="N103" t="str">
        <f t="shared" si="19"/>
        <v>ok</v>
      </c>
      <c r="O103" s="2">
        <f>O102</f>
        <v>7.828659553762455</v>
      </c>
      <c r="P103" s="2">
        <f t="shared" si="20"/>
        <v>6.61405128053708</v>
      </c>
      <c r="Q103">
        <f t="shared" si="24"/>
        <v>0</v>
      </c>
      <c r="R103">
        <v>317</v>
      </c>
      <c r="S103">
        <v>9179</v>
      </c>
      <c r="T103" s="3">
        <v>-8.956592904071258</v>
      </c>
      <c r="U103" s="3">
        <f t="shared" si="21"/>
        <v>-7.741984630845883</v>
      </c>
      <c r="V103" s="3">
        <f t="shared" si="22"/>
        <v>-1.127933350308803</v>
      </c>
      <c r="W103" s="2">
        <f t="shared" si="23"/>
        <v>9.563590842638447</v>
      </c>
    </row>
    <row r="104" spans="2:23" ht="12.75">
      <c r="B104" t="s">
        <v>44</v>
      </c>
      <c r="C104" t="str">
        <f t="shared" si="13"/>
        <v>H</v>
      </c>
      <c r="D104">
        <f t="shared" si="14"/>
        <v>318</v>
      </c>
      <c r="E104">
        <v>0.8784</v>
      </c>
      <c r="F104">
        <v>0.9154</v>
      </c>
      <c r="G104">
        <f t="shared" si="15"/>
        <v>-0.9451195197020325</v>
      </c>
      <c r="H104" t="s">
        <v>438</v>
      </c>
      <c r="I104" t="s">
        <v>285</v>
      </c>
      <c r="J104" t="str">
        <f t="shared" si="16"/>
        <v>HP318</v>
      </c>
      <c r="K104" t="str">
        <f t="shared" si="17"/>
        <v>H</v>
      </c>
      <c r="L104">
        <f t="shared" si="18"/>
        <v>318</v>
      </c>
      <c r="M104">
        <v>31</v>
      </c>
      <c r="N104" t="str">
        <f t="shared" si="19"/>
        <v>ok</v>
      </c>
      <c r="O104" s="2">
        <f>O103</f>
        <v>7.828659553762455</v>
      </c>
      <c r="P104" s="2">
        <f t="shared" si="20"/>
        <v>6.883540034060422</v>
      </c>
      <c r="Q104">
        <f t="shared" si="24"/>
        <v>0</v>
      </c>
      <c r="R104">
        <v>318</v>
      </c>
      <c r="S104">
        <v>9698</v>
      </c>
      <c r="T104" s="3">
        <v>-8.478856705625816</v>
      </c>
      <c r="U104" s="3">
        <f t="shared" si="21"/>
        <v>-7.533737185923783</v>
      </c>
      <c r="V104" s="3">
        <f t="shared" si="22"/>
        <v>-0.6501971518633614</v>
      </c>
      <c r="W104" s="2">
        <f t="shared" si="23"/>
        <v>9.563590842638447</v>
      </c>
    </row>
    <row r="105" spans="2:23" ht="12.75">
      <c r="B105" t="s">
        <v>150</v>
      </c>
      <c r="C105" t="str">
        <f t="shared" si="13"/>
        <v>V</v>
      </c>
      <c r="D105">
        <f t="shared" si="14"/>
        <v>319</v>
      </c>
      <c r="E105">
        <v>0.8136</v>
      </c>
      <c r="F105">
        <v>0.8278</v>
      </c>
      <c r="G105">
        <f t="shared" si="15"/>
        <v>-1.7163113315350738</v>
      </c>
      <c r="H105" t="s">
        <v>438</v>
      </c>
      <c r="I105" t="s">
        <v>286</v>
      </c>
      <c r="J105" t="str">
        <f t="shared" si="16"/>
        <v>VP319</v>
      </c>
      <c r="K105" t="str">
        <f t="shared" si="17"/>
        <v>V</v>
      </c>
      <c r="L105">
        <f t="shared" si="18"/>
        <v>319</v>
      </c>
      <c r="M105">
        <v>32</v>
      </c>
      <c r="N105" t="str">
        <f t="shared" si="19"/>
        <v>ok</v>
      </c>
      <c r="O105" s="2">
        <f>MAX($G$73:$G$110)-MAX(G105:G108)</f>
        <v>9.960480649168685</v>
      </c>
      <c r="P105" s="2">
        <f t="shared" si="20"/>
        <v>8.244169317633611</v>
      </c>
      <c r="Q105">
        <f t="shared" si="24"/>
        <v>0</v>
      </c>
      <c r="R105">
        <v>319</v>
      </c>
      <c r="S105">
        <v>10490</v>
      </c>
      <c r="T105" s="3">
        <v>-7.796990537344769</v>
      </c>
      <c r="U105" s="3">
        <f t="shared" si="21"/>
        <v>-6.080679205809695</v>
      </c>
      <c r="V105" s="3">
        <f t="shared" si="22"/>
        <v>2.1634901118239167</v>
      </c>
      <c r="W105" s="2">
        <f>MAX($T$73:$T$110)-MAX(T105:T108)</f>
        <v>8.615919969264851</v>
      </c>
    </row>
    <row r="106" spans="2:23" ht="12.75">
      <c r="B106" t="s">
        <v>45</v>
      </c>
      <c r="C106" t="str">
        <f t="shared" si="13"/>
        <v>H</v>
      </c>
      <c r="D106">
        <f t="shared" si="14"/>
        <v>320</v>
      </c>
      <c r="E106">
        <v>0.7408</v>
      </c>
      <c r="F106">
        <v>0.748</v>
      </c>
      <c r="G106">
        <f t="shared" si="15"/>
        <v>-2.5638727108254127</v>
      </c>
      <c r="H106" t="s">
        <v>438</v>
      </c>
      <c r="I106" t="s">
        <v>287</v>
      </c>
      <c r="J106" t="str">
        <f t="shared" si="16"/>
        <v>HP320</v>
      </c>
      <c r="K106" t="str">
        <f t="shared" si="17"/>
        <v>H</v>
      </c>
      <c r="L106">
        <f t="shared" si="18"/>
        <v>320</v>
      </c>
      <c r="M106">
        <v>33</v>
      </c>
      <c r="N106" t="str">
        <f t="shared" si="19"/>
        <v>ok</v>
      </c>
      <c r="O106" s="2">
        <f>O105</f>
        <v>9.960480649168685</v>
      </c>
      <c r="P106" s="2">
        <f t="shared" si="20"/>
        <v>7.396607938343273</v>
      </c>
      <c r="Q106">
        <f t="shared" si="24"/>
        <v>0</v>
      </c>
      <c r="R106">
        <v>320</v>
      </c>
      <c r="S106">
        <v>9622</v>
      </c>
      <c r="T106" s="3">
        <v>-8.547193249885012</v>
      </c>
      <c r="U106" s="3">
        <f t="shared" si="21"/>
        <v>-5.9833205390596</v>
      </c>
      <c r="V106" s="3">
        <f t="shared" si="22"/>
        <v>1.4132873992836732</v>
      </c>
      <c r="W106" s="2">
        <f t="shared" si="23"/>
        <v>8.615919969264851</v>
      </c>
    </row>
    <row r="107" spans="2:23" ht="12.75">
      <c r="B107" t="s">
        <v>151</v>
      </c>
      <c r="C107" t="str">
        <f t="shared" si="13"/>
        <v>V</v>
      </c>
      <c r="D107">
        <f t="shared" si="14"/>
        <v>321</v>
      </c>
      <c r="E107">
        <v>0.68</v>
      </c>
      <c r="F107">
        <v>0.68</v>
      </c>
      <c r="G107">
        <f t="shared" si="15"/>
        <v>-3.349821745875273</v>
      </c>
      <c r="H107" t="s">
        <v>438</v>
      </c>
      <c r="I107" t="s">
        <v>288</v>
      </c>
      <c r="J107" t="str">
        <f t="shared" si="16"/>
        <v>VP321</v>
      </c>
      <c r="K107" t="str">
        <f t="shared" si="17"/>
        <v>V</v>
      </c>
      <c r="L107">
        <f t="shared" si="18"/>
        <v>321</v>
      </c>
      <c r="M107">
        <v>34</v>
      </c>
      <c r="N107" t="str">
        <f t="shared" si="19"/>
        <v>ok</v>
      </c>
      <c r="O107" s="2">
        <f>O106</f>
        <v>9.960480649168685</v>
      </c>
      <c r="P107" s="2">
        <f t="shared" si="20"/>
        <v>6.610658903293412</v>
      </c>
      <c r="Q107">
        <f t="shared" si="24"/>
        <v>0</v>
      </c>
      <c r="R107">
        <v>321</v>
      </c>
      <c r="S107">
        <v>12190</v>
      </c>
      <c r="T107" s="3">
        <v>-6.492426188848285</v>
      </c>
      <c r="U107" s="3">
        <f t="shared" si="21"/>
        <v>-3.1426044429730116</v>
      </c>
      <c r="V107" s="3">
        <f t="shared" si="22"/>
        <v>3.468054460320401</v>
      </c>
      <c r="W107" s="2">
        <f t="shared" si="23"/>
        <v>8.615919969264851</v>
      </c>
    </row>
    <row r="108" spans="2:23" ht="12.75">
      <c r="B108" t="s">
        <v>46</v>
      </c>
      <c r="C108" t="str">
        <f t="shared" si="13"/>
        <v>H</v>
      </c>
      <c r="D108">
        <f t="shared" si="14"/>
        <v>321</v>
      </c>
      <c r="E108">
        <v>0.769</v>
      </c>
      <c r="F108">
        <v>0.769</v>
      </c>
      <c r="G108">
        <f t="shared" si="15"/>
        <v>-2.281473203971379</v>
      </c>
      <c r="H108" t="s">
        <v>438</v>
      </c>
      <c r="I108" t="s">
        <v>289</v>
      </c>
      <c r="J108" t="str">
        <f t="shared" si="16"/>
        <v>HP321</v>
      </c>
      <c r="K108" t="str">
        <f t="shared" si="17"/>
        <v>H</v>
      </c>
      <c r="L108">
        <f t="shared" si="18"/>
        <v>321</v>
      </c>
      <c r="M108">
        <v>35</v>
      </c>
      <c r="N108" t="str">
        <f t="shared" si="19"/>
        <v>ok</v>
      </c>
      <c r="O108" s="2">
        <f>O107</f>
        <v>9.960480649168685</v>
      </c>
      <c r="P108" s="2">
        <f t="shared" si="20"/>
        <v>7.679007445197307</v>
      </c>
      <c r="Q108">
        <f t="shared" si="24"/>
        <v>0</v>
      </c>
      <c r="R108">
        <v>321</v>
      </c>
      <c r="S108">
        <v>9548</v>
      </c>
      <c r="T108" s="3">
        <v>-8.61425209452159</v>
      </c>
      <c r="U108" s="3">
        <f t="shared" si="21"/>
        <v>-6.332778890550211</v>
      </c>
      <c r="V108" s="3">
        <f t="shared" si="22"/>
        <v>1.3462285546470962</v>
      </c>
      <c r="W108" s="2">
        <f t="shared" si="23"/>
        <v>8.615919969264851</v>
      </c>
    </row>
    <row r="109" spans="2:23" ht="12.75">
      <c r="B109" t="s">
        <v>47</v>
      </c>
      <c r="C109" t="str">
        <f t="shared" si="13"/>
        <v>H</v>
      </c>
      <c r="D109">
        <f t="shared" si="14"/>
        <v>322</v>
      </c>
      <c r="E109">
        <v>0.5955</v>
      </c>
      <c r="F109">
        <v>0.6195</v>
      </c>
      <c r="G109">
        <f t="shared" si="15"/>
        <v>-4.329074354593003</v>
      </c>
      <c r="H109" t="s">
        <v>438</v>
      </c>
      <c r="I109" t="s">
        <v>290</v>
      </c>
      <c r="J109" t="str">
        <f t="shared" si="16"/>
        <v>HP322</v>
      </c>
      <c r="K109" t="str">
        <f t="shared" si="17"/>
        <v>H</v>
      </c>
      <c r="L109">
        <f t="shared" si="18"/>
        <v>322</v>
      </c>
      <c r="M109">
        <v>36</v>
      </c>
      <c r="N109" t="str">
        <f t="shared" si="19"/>
        <v>ok</v>
      </c>
      <c r="O109" s="2">
        <f>MAX($G$73:$G$110)-MAX(G109:G110)</f>
        <v>12.573243672226614</v>
      </c>
      <c r="P109" s="2">
        <f t="shared" si="20"/>
        <v>8.24416931763361</v>
      </c>
      <c r="Q109">
        <f t="shared" si="24"/>
        <v>0</v>
      </c>
      <c r="R109">
        <v>322</v>
      </c>
      <c r="S109">
        <v>7886</v>
      </c>
      <c r="T109" s="3">
        <v>-10.275364846471831</v>
      </c>
      <c r="U109" s="3">
        <f t="shared" si="21"/>
        <v>-5.946290491878828</v>
      </c>
      <c r="V109" s="3">
        <f t="shared" si="22"/>
        <v>2.2978788257547826</v>
      </c>
      <c r="W109" s="2">
        <f>MAX($T$73:$T$110)-MAX(T109:T110)</f>
        <v>12.398858626888398</v>
      </c>
    </row>
    <row r="110" spans="2:23" ht="12.75">
      <c r="B110" t="s">
        <v>152</v>
      </c>
      <c r="C110" t="str">
        <f t="shared" si="13"/>
        <v>V</v>
      </c>
      <c r="D110">
        <f t="shared" si="14"/>
        <v>323</v>
      </c>
      <c r="E110">
        <v>0.5572</v>
      </c>
      <c r="F110">
        <v>0.5883</v>
      </c>
      <c r="G110">
        <f t="shared" si="15"/>
        <v>-4.840698042771296</v>
      </c>
      <c r="H110" t="s">
        <v>438</v>
      </c>
      <c r="I110" t="s">
        <v>291</v>
      </c>
      <c r="J110" t="str">
        <f t="shared" si="16"/>
        <v>VP323</v>
      </c>
      <c r="K110" t="str">
        <f t="shared" si="17"/>
        <v>V</v>
      </c>
      <c r="L110">
        <f t="shared" si="18"/>
        <v>323</v>
      </c>
      <c r="M110">
        <v>37</v>
      </c>
      <c r="N110" t="str">
        <f t="shared" si="19"/>
        <v>ok</v>
      </c>
      <c r="O110" s="2">
        <f>O109</f>
        <v>12.573243672226614</v>
      </c>
      <c r="P110" s="2">
        <f t="shared" si="20"/>
        <v>7.732545629455318</v>
      </c>
      <c r="Q110">
        <f t="shared" si="24"/>
        <v>0</v>
      </c>
      <c r="R110">
        <v>323</v>
      </c>
      <c r="S110">
        <v>7155</v>
      </c>
      <c r="T110" s="3">
        <v>-11.120307539300015</v>
      </c>
      <c r="U110" s="3">
        <f t="shared" si="21"/>
        <v>-6.279609496528719</v>
      </c>
      <c r="V110" s="3">
        <f t="shared" si="22"/>
        <v>1.4529361329265988</v>
      </c>
      <c r="W110" s="2">
        <f t="shared" si="23"/>
        <v>12.398858626888398</v>
      </c>
    </row>
    <row r="111" spans="7:23" ht="12.75">
      <c r="G111">
        <f>G110+50</f>
        <v>45.159301957228706</v>
      </c>
      <c r="O111" s="2">
        <v>-999</v>
      </c>
      <c r="P111" s="2">
        <v>999</v>
      </c>
      <c r="Q111">
        <f t="shared" si="24"/>
        <v>0</v>
      </c>
      <c r="T111" s="3">
        <v>99</v>
      </c>
      <c r="U111" s="3">
        <f t="shared" si="21"/>
        <v>53.840698042771294</v>
      </c>
      <c r="V111" s="3">
        <f t="shared" si="22"/>
        <v>-900</v>
      </c>
      <c r="W111">
        <v>-999</v>
      </c>
    </row>
    <row r="112" spans="2:23" ht="12.75">
      <c r="B112" t="s">
        <v>48</v>
      </c>
      <c r="C112" t="str">
        <f t="shared" si="13"/>
        <v>H</v>
      </c>
      <c r="D112">
        <f t="shared" si="14"/>
        <v>324</v>
      </c>
      <c r="E112">
        <v>0.3038</v>
      </c>
      <c r="F112">
        <v>0.2962</v>
      </c>
      <c r="G112">
        <f t="shared" si="15"/>
        <v>-10.45757490560675</v>
      </c>
      <c r="H112" t="s">
        <v>437</v>
      </c>
      <c r="I112" t="s">
        <v>222</v>
      </c>
      <c r="J112" t="str">
        <f t="shared" si="16"/>
        <v>HP324</v>
      </c>
      <c r="K112" t="str">
        <f t="shared" si="17"/>
        <v>H</v>
      </c>
      <c r="L112">
        <f t="shared" si="18"/>
        <v>324</v>
      </c>
      <c r="M112">
        <v>0</v>
      </c>
      <c r="N112" t="str">
        <f t="shared" si="19"/>
        <v>ok</v>
      </c>
      <c r="O112" s="2">
        <f>MAX($G$112:$G$144)-MAX(G112:G115)</f>
        <v>15.670313861484196</v>
      </c>
      <c r="P112" s="2">
        <f t="shared" si="20"/>
        <v>5.212738955877446</v>
      </c>
      <c r="Q112">
        <f t="shared" si="24"/>
        <v>0</v>
      </c>
      <c r="R112">
        <v>324</v>
      </c>
      <c r="S112">
        <v>3767</v>
      </c>
      <c r="T112" s="3">
        <v>-16.692587897150574</v>
      </c>
      <c r="U112" s="3">
        <f t="shared" si="21"/>
        <v>-6.235012991543824</v>
      </c>
      <c r="V112" s="3">
        <f t="shared" si="22"/>
        <v>-1.0222740356663778</v>
      </c>
      <c r="W112" s="2">
        <f>MAX($T$112:$T$144)-MAX(T112:T115)</f>
        <v>16.220559468813562</v>
      </c>
    </row>
    <row r="113" spans="2:23" ht="12.75">
      <c r="B113" t="s">
        <v>153</v>
      </c>
      <c r="C113" t="str">
        <f t="shared" si="13"/>
        <v>V</v>
      </c>
      <c r="D113">
        <f t="shared" si="14"/>
        <v>325</v>
      </c>
      <c r="E113">
        <v>0.3325</v>
      </c>
      <c r="F113">
        <v>0.3205</v>
      </c>
      <c r="G113">
        <f t="shared" si="15"/>
        <v>-9.722336287778145</v>
      </c>
      <c r="H113" t="s">
        <v>437</v>
      </c>
      <c r="I113" t="s">
        <v>223</v>
      </c>
      <c r="J113" t="str">
        <f t="shared" si="16"/>
        <v>VP325</v>
      </c>
      <c r="K113" t="str">
        <f t="shared" si="17"/>
        <v>V</v>
      </c>
      <c r="L113">
        <f t="shared" si="18"/>
        <v>325</v>
      </c>
      <c r="M113">
        <v>1</v>
      </c>
      <c r="N113" t="str">
        <f t="shared" si="19"/>
        <v>ok</v>
      </c>
      <c r="O113" s="2">
        <f>O112</f>
        <v>15.670313861484196</v>
      </c>
      <c r="P113" s="2">
        <f t="shared" si="20"/>
        <v>5.947977573706051</v>
      </c>
      <c r="Q113">
        <f t="shared" si="24"/>
        <v>0</v>
      </c>
      <c r="R113">
        <v>325</v>
      </c>
      <c r="S113">
        <v>3964</v>
      </c>
      <c r="T113" s="3">
        <v>-16.249827384951175</v>
      </c>
      <c r="U113" s="3">
        <f t="shared" si="21"/>
        <v>-6.52749109717303</v>
      </c>
      <c r="V113" s="3">
        <f t="shared" si="22"/>
        <v>-0.5795135234669786</v>
      </c>
      <c r="W113" s="2">
        <f>W112</f>
        <v>16.220559468813562</v>
      </c>
    </row>
    <row r="114" spans="2:23" ht="12.75">
      <c r="B114" t="s">
        <v>49</v>
      </c>
      <c r="C114" t="str">
        <f t="shared" si="13"/>
        <v>H</v>
      </c>
      <c r="D114">
        <f t="shared" si="14"/>
        <v>326</v>
      </c>
      <c r="E114">
        <v>0.4009</v>
      </c>
      <c r="F114">
        <v>0.3614</v>
      </c>
      <c r="G114">
        <f t="shared" si="15"/>
        <v>-8.378081517878988</v>
      </c>
      <c r="H114" t="s">
        <v>437</v>
      </c>
      <c r="I114" t="s">
        <v>224</v>
      </c>
      <c r="J114" t="str">
        <f t="shared" si="16"/>
        <v>HP326</v>
      </c>
      <c r="K114" t="str">
        <f t="shared" si="17"/>
        <v>H</v>
      </c>
      <c r="L114">
        <f t="shared" si="18"/>
        <v>326</v>
      </c>
      <c r="M114">
        <v>2</v>
      </c>
      <c r="N114" t="str">
        <f t="shared" si="19"/>
        <v>ok</v>
      </c>
      <c r="O114" s="2">
        <f>O113</f>
        <v>15.670313861484196</v>
      </c>
      <c r="P114" s="2">
        <f t="shared" si="20"/>
        <v>7.2922323436052086</v>
      </c>
      <c r="Q114">
        <f t="shared" si="24"/>
        <v>0</v>
      </c>
      <c r="R114">
        <v>326</v>
      </c>
      <c r="S114">
        <v>4290</v>
      </c>
      <c r="T114" s="3">
        <v>-15.563354457521442</v>
      </c>
      <c r="U114" s="3">
        <f t="shared" si="21"/>
        <v>-7.185272939642454</v>
      </c>
      <c r="V114" s="3">
        <f t="shared" si="22"/>
        <v>0.1069594039627546</v>
      </c>
      <c r="W114" s="2">
        <f>W113</f>
        <v>16.220559468813562</v>
      </c>
    </row>
    <row r="115" spans="2:23" ht="12.75">
      <c r="B115" t="s">
        <v>154</v>
      </c>
      <c r="C115" t="str">
        <f t="shared" si="13"/>
        <v>V</v>
      </c>
      <c r="D115">
        <f t="shared" si="14"/>
        <v>327</v>
      </c>
      <c r="E115">
        <v>0.3925</v>
      </c>
      <c r="F115">
        <v>0.4255</v>
      </c>
      <c r="G115">
        <f t="shared" si="15"/>
        <v>-7.7655338398531635</v>
      </c>
      <c r="H115" t="s">
        <v>437</v>
      </c>
      <c r="I115" t="s">
        <v>225</v>
      </c>
      <c r="J115" t="str">
        <f t="shared" si="16"/>
        <v>VP327</v>
      </c>
      <c r="K115" t="str">
        <f t="shared" si="17"/>
        <v>V</v>
      </c>
      <c r="L115">
        <f t="shared" si="18"/>
        <v>327</v>
      </c>
      <c r="M115">
        <v>3</v>
      </c>
      <c r="N115" t="str">
        <f t="shared" si="19"/>
        <v>ok</v>
      </c>
      <c r="O115" s="2">
        <f>O114</f>
        <v>15.670313861484196</v>
      </c>
      <c r="P115" s="2">
        <f t="shared" si="20"/>
        <v>7.904780021631033</v>
      </c>
      <c r="Q115">
        <f t="shared" si="24"/>
        <v>0</v>
      </c>
      <c r="R115">
        <v>327</v>
      </c>
      <c r="S115">
        <v>4688</v>
      </c>
      <c r="T115" s="3">
        <v>-14.792748241015246</v>
      </c>
      <c r="U115" s="3">
        <f t="shared" si="21"/>
        <v>-7.027214401162083</v>
      </c>
      <c r="V115" s="3">
        <f t="shared" si="22"/>
        <v>0.8775656204689497</v>
      </c>
      <c r="W115" s="2">
        <f>W114</f>
        <v>16.220559468813562</v>
      </c>
    </row>
    <row r="116" spans="2:23" ht="12.75">
      <c r="B116" t="s">
        <v>50</v>
      </c>
      <c r="C116" t="str">
        <f t="shared" si="13"/>
        <v>H</v>
      </c>
      <c r="D116">
        <f t="shared" si="14"/>
        <v>328</v>
      </c>
      <c r="E116">
        <v>0.4446</v>
      </c>
      <c r="F116">
        <v>0.4641</v>
      </c>
      <c r="G116">
        <f t="shared" si="15"/>
        <v>-6.85218935222926</v>
      </c>
      <c r="H116" t="s">
        <v>437</v>
      </c>
      <c r="I116" t="s">
        <v>226</v>
      </c>
      <c r="J116" t="str">
        <f t="shared" si="16"/>
        <v>HP328</v>
      </c>
      <c r="K116" t="str">
        <f t="shared" si="17"/>
        <v>H</v>
      </c>
      <c r="L116">
        <f t="shared" si="18"/>
        <v>328</v>
      </c>
      <c r="M116">
        <v>4</v>
      </c>
      <c r="N116" t="str">
        <f t="shared" si="19"/>
        <v>ok</v>
      </c>
      <c r="O116" s="2">
        <f>MAX($G$112:$G$144)-MAX(G116:G119)</f>
        <v>12.4400250838435</v>
      </c>
      <c r="P116" s="2">
        <f t="shared" si="20"/>
        <v>5.5878357316142395</v>
      </c>
      <c r="Q116">
        <f t="shared" si="24"/>
        <v>0</v>
      </c>
      <c r="R116">
        <v>328</v>
      </c>
      <c r="S116">
        <v>5253</v>
      </c>
      <c r="T116" s="3">
        <v>-13.804352285153755</v>
      </c>
      <c r="U116" s="3">
        <f t="shared" si="21"/>
        <v>-6.9521629329244945</v>
      </c>
      <c r="V116" s="3">
        <f t="shared" si="22"/>
        <v>-1.364327201310255</v>
      </c>
      <c r="W116" s="2">
        <f>MAX($T$112:$T$144)-MAX(T116:T119)</f>
        <v>13.259967555233047</v>
      </c>
    </row>
    <row r="117" spans="2:23" ht="12.75">
      <c r="B117" t="s">
        <v>155</v>
      </c>
      <c r="C117" t="str">
        <f t="shared" si="13"/>
        <v>V</v>
      </c>
      <c r="D117">
        <f t="shared" si="14"/>
        <v>329</v>
      </c>
      <c r="E117">
        <v>0.5049</v>
      </c>
      <c r="F117">
        <v>0.5089</v>
      </c>
      <c r="G117">
        <f t="shared" si="15"/>
        <v>-5.901554175531965</v>
      </c>
      <c r="H117" t="s">
        <v>437</v>
      </c>
      <c r="I117" t="s">
        <v>227</v>
      </c>
      <c r="J117" t="str">
        <f t="shared" si="16"/>
        <v>VP329</v>
      </c>
      <c r="K117" t="str">
        <f t="shared" si="17"/>
        <v>V</v>
      </c>
      <c r="L117">
        <f t="shared" si="18"/>
        <v>329</v>
      </c>
      <c r="M117">
        <v>5</v>
      </c>
      <c r="N117" t="str">
        <f t="shared" si="19"/>
        <v>ok</v>
      </c>
      <c r="O117" s="2">
        <f>O116</f>
        <v>12.4400250838435</v>
      </c>
      <c r="P117" s="2">
        <f t="shared" si="20"/>
        <v>6.538470908311535</v>
      </c>
      <c r="Q117">
        <f t="shared" si="24"/>
        <v>0</v>
      </c>
      <c r="R117">
        <v>329</v>
      </c>
      <c r="S117">
        <v>5887</v>
      </c>
      <c r="T117" s="3">
        <v>-12.814619584972547</v>
      </c>
      <c r="U117" s="3">
        <f t="shared" si="21"/>
        <v>-6.913065409440582</v>
      </c>
      <c r="V117" s="3">
        <f t="shared" si="22"/>
        <v>-0.3745945011290477</v>
      </c>
      <c r="W117" s="2">
        <f>W116</f>
        <v>13.259967555233047</v>
      </c>
    </row>
    <row r="118" spans="2:23" ht="12.75">
      <c r="B118" t="s">
        <v>51</v>
      </c>
      <c r="C118" t="str">
        <f t="shared" si="13"/>
        <v>H</v>
      </c>
      <c r="D118">
        <f t="shared" si="14"/>
        <v>330</v>
      </c>
      <c r="E118">
        <v>0.5594</v>
      </c>
      <c r="F118">
        <v>0.545</v>
      </c>
      <c r="G118">
        <f t="shared" si="15"/>
        <v>-5.158071953935112</v>
      </c>
      <c r="H118" t="s">
        <v>437</v>
      </c>
      <c r="I118" t="s">
        <v>228</v>
      </c>
      <c r="J118" t="str">
        <f t="shared" si="16"/>
        <v>HP330</v>
      </c>
      <c r="K118" t="str">
        <f t="shared" si="17"/>
        <v>H</v>
      </c>
      <c r="L118">
        <f t="shared" si="18"/>
        <v>330</v>
      </c>
      <c r="M118">
        <v>6</v>
      </c>
      <c r="N118" t="str">
        <f t="shared" si="19"/>
        <v>ok</v>
      </c>
      <c r="O118" s="2">
        <f>O117</f>
        <v>12.4400250838435</v>
      </c>
      <c r="P118" s="2">
        <f t="shared" si="20"/>
        <v>7.281953129908388</v>
      </c>
      <c r="Q118">
        <f t="shared" si="24"/>
        <v>0</v>
      </c>
      <c r="R118">
        <v>330</v>
      </c>
      <c r="S118">
        <v>6592</v>
      </c>
      <c r="T118" s="3">
        <v>-11.832156327434731</v>
      </c>
      <c r="U118" s="3">
        <f t="shared" si="21"/>
        <v>-6.674084373499619</v>
      </c>
      <c r="V118" s="3">
        <f t="shared" si="22"/>
        <v>0.6078687564087684</v>
      </c>
      <c r="W118" s="2">
        <f>W117</f>
        <v>13.259967555233047</v>
      </c>
    </row>
    <row r="119" spans="2:23" ht="12.75">
      <c r="B119" t="s">
        <v>156</v>
      </c>
      <c r="C119" t="str">
        <f t="shared" si="13"/>
        <v>V</v>
      </c>
      <c r="D119">
        <f t="shared" si="14"/>
        <v>331</v>
      </c>
      <c r="E119">
        <v>0.5771</v>
      </c>
      <c r="F119">
        <v>0.6094</v>
      </c>
      <c r="G119">
        <f t="shared" si="15"/>
        <v>-4.535245062212468</v>
      </c>
      <c r="H119" t="s">
        <v>437</v>
      </c>
      <c r="I119" t="s">
        <v>229</v>
      </c>
      <c r="J119" t="str">
        <f t="shared" si="16"/>
        <v>VP331</v>
      </c>
      <c r="K119" t="str">
        <f t="shared" si="17"/>
        <v>V</v>
      </c>
      <c r="L119">
        <f t="shared" si="18"/>
        <v>331</v>
      </c>
      <c r="M119">
        <v>7</v>
      </c>
      <c r="N119" t="str">
        <f t="shared" si="19"/>
        <v>ok</v>
      </c>
      <c r="O119" s="2">
        <f>O118</f>
        <v>12.4400250838435</v>
      </c>
      <c r="P119" s="2">
        <f t="shared" si="20"/>
        <v>7.904780021631032</v>
      </c>
      <c r="Q119">
        <f t="shared" si="24"/>
        <v>0</v>
      </c>
      <c r="R119">
        <v>331</v>
      </c>
      <c r="S119">
        <v>6257</v>
      </c>
      <c r="T119" s="3">
        <v>-12.285177201665505</v>
      </c>
      <c r="U119" s="3">
        <f t="shared" si="21"/>
        <v>-7.749932139453037</v>
      </c>
      <c r="V119" s="3">
        <f t="shared" si="22"/>
        <v>0.15484788217799483</v>
      </c>
      <c r="W119" s="2">
        <f>W118</f>
        <v>13.259967555233047</v>
      </c>
    </row>
    <row r="120" spans="2:23" ht="12.75">
      <c r="B120" t="s">
        <v>52</v>
      </c>
      <c r="C120" t="str">
        <f t="shared" si="13"/>
        <v>H</v>
      </c>
      <c r="D120">
        <f t="shared" si="14"/>
        <v>332</v>
      </c>
      <c r="E120">
        <v>0.6558</v>
      </c>
      <c r="F120">
        <v>0.6662</v>
      </c>
      <c r="G120">
        <f t="shared" si="15"/>
        <v>-3.595970810287195</v>
      </c>
      <c r="H120" t="s">
        <v>437</v>
      </c>
      <c r="I120" t="s">
        <v>230</v>
      </c>
      <c r="J120" t="str">
        <f t="shared" si="16"/>
        <v>HP332</v>
      </c>
      <c r="K120" t="str">
        <f t="shared" si="17"/>
        <v>H</v>
      </c>
      <c r="L120">
        <f t="shared" si="18"/>
        <v>332</v>
      </c>
      <c r="M120">
        <v>8</v>
      </c>
      <c r="N120" t="str">
        <f t="shared" si="19"/>
        <v>ok</v>
      </c>
      <c r="O120" s="2">
        <f>MAX($G$112:$G$144)-MAX(G120:G123)</f>
        <v>8.985074124274027</v>
      </c>
      <c r="P120" s="2">
        <f t="shared" si="20"/>
        <v>5.389103313986832</v>
      </c>
      <c r="Q120">
        <f t="shared" si="24"/>
        <v>0</v>
      </c>
      <c r="R120">
        <v>332</v>
      </c>
      <c r="S120">
        <v>7503</v>
      </c>
      <c r="T120" s="3">
        <v>-10.707801372212629</v>
      </c>
      <c r="U120" s="3">
        <f t="shared" si="21"/>
        <v>-7.111830561925434</v>
      </c>
      <c r="V120" s="3">
        <f t="shared" si="22"/>
        <v>-1.722727247938602</v>
      </c>
      <c r="W120" s="2">
        <f>MAX($T$112:$T$144)-MAX(T120:T123)</f>
        <v>10.287480247354026</v>
      </c>
    </row>
    <row r="121" spans="2:23" ht="12.75">
      <c r="B121" t="s">
        <v>157</v>
      </c>
      <c r="C121" t="str">
        <f t="shared" si="13"/>
        <v>V</v>
      </c>
      <c r="D121">
        <f t="shared" si="14"/>
        <v>333</v>
      </c>
      <c r="E121">
        <v>0.7054</v>
      </c>
      <c r="F121">
        <v>0.7251</v>
      </c>
      <c r="G121">
        <f t="shared" si="15"/>
        <v>-2.910842670453996</v>
      </c>
      <c r="H121" t="s">
        <v>437</v>
      </c>
      <c r="I121" t="s">
        <v>231</v>
      </c>
      <c r="J121" t="str">
        <f t="shared" si="16"/>
        <v>VP333</v>
      </c>
      <c r="K121" t="str">
        <f t="shared" si="17"/>
        <v>V</v>
      </c>
      <c r="L121">
        <f t="shared" si="18"/>
        <v>333</v>
      </c>
      <c r="M121">
        <v>9</v>
      </c>
      <c r="N121" t="str">
        <f t="shared" si="19"/>
        <v>ok</v>
      </c>
      <c r="O121" s="2">
        <f>O120</f>
        <v>8.985074124274027</v>
      </c>
      <c r="P121" s="2">
        <f t="shared" si="20"/>
        <v>6.074231453820031</v>
      </c>
      <c r="Q121">
        <f t="shared" si="24"/>
        <v>0</v>
      </c>
      <c r="R121">
        <v>333</v>
      </c>
      <c r="S121">
        <v>8339</v>
      </c>
      <c r="T121" s="3">
        <v>-9.790220824482304</v>
      </c>
      <c r="U121" s="3">
        <f t="shared" si="21"/>
        <v>-6.879378154028308</v>
      </c>
      <c r="V121" s="3">
        <f t="shared" si="22"/>
        <v>-0.8051467002082777</v>
      </c>
      <c r="W121" s="2">
        <f>W120</f>
        <v>10.287480247354026</v>
      </c>
    </row>
    <row r="122" spans="2:23" ht="12.75">
      <c r="B122" t="s">
        <v>53</v>
      </c>
      <c r="C122" t="str">
        <f t="shared" si="13"/>
        <v>H</v>
      </c>
      <c r="D122">
        <f t="shared" si="14"/>
        <v>334</v>
      </c>
      <c r="E122">
        <v>0.8053</v>
      </c>
      <c r="F122">
        <v>0.7616</v>
      </c>
      <c r="G122">
        <f t="shared" si="15"/>
        <v>-2.1197743021465025</v>
      </c>
      <c r="H122" t="s">
        <v>437</v>
      </c>
      <c r="I122" t="s">
        <v>232</v>
      </c>
      <c r="J122" t="str">
        <f t="shared" si="16"/>
        <v>HP334</v>
      </c>
      <c r="K122" t="str">
        <f t="shared" si="17"/>
        <v>H</v>
      </c>
      <c r="L122">
        <f t="shared" si="18"/>
        <v>334</v>
      </c>
      <c r="M122">
        <v>10</v>
      </c>
      <c r="N122" t="str">
        <f t="shared" si="19"/>
        <v>ok</v>
      </c>
      <c r="O122" s="2">
        <f>O121</f>
        <v>8.985074124274027</v>
      </c>
      <c r="P122" s="2">
        <f t="shared" si="20"/>
        <v>6.865299822127524</v>
      </c>
      <c r="Q122">
        <f t="shared" si="24"/>
        <v>0</v>
      </c>
      <c r="R122">
        <v>334</v>
      </c>
      <c r="S122">
        <v>9032</v>
      </c>
      <c r="T122" s="3">
        <v>-9.096821722877692</v>
      </c>
      <c r="U122" s="3">
        <f t="shared" si="21"/>
        <v>-6.977047420731189</v>
      </c>
      <c r="V122" s="3">
        <f t="shared" si="22"/>
        <v>-0.11174759860366557</v>
      </c>
      <c r="W122" s="2">
        <f>W121</f>
        <v>10.287480247354026</v>
      </c>
    </row>
    <row r="123" spans="2:23" ht="12.75">
      <c r="B123" t="s">
        <v>158</v>
      </c>
      <c r="C123" t="str">
        <f t="shared" si="13"/>
        <v>V</v>
      </c>
      <c r="D123">
        <f t="shared" si="14"/>
        <v>335</v>
      </c>
      <c r="E123">
        <v>0.8546</v>
      </c>
      <c r="F123">
        <v>0.9115</v>
      </c>
      <c r="G123">
        <f t="shared" si="15"/>
        <v>-1.080294102642995</v>
      </c>
      <c r="H123" t="s">
        <v>437</v>
      </c>
      <c r="I123" t="s">
        <v>233</v>
      </c>
      <c r="J123" t="str">
        <f t="shared" si="16"/>
        <v>VP335</v>
      </c>
      <c r="K123" t="str">
        <f t="shared" si="17"/>
        <v>V</v>
      </c>
      <c r="L123">
        <f t="shared" si="18"/>
        <v>335</v>
      </c>
      <c r="M123">
        <v>11</v>
      </c>
      <c r="N123" t="str">
        <f t="shared" si="19"/>
        <v>ok</v>
      </c>
      <c r="O123" s="2">
        <f>O122</f>
        <v>8.985074124274027</v>
      </c>
      <c r="P123" s="2">
        <f t="shared" si="20"/>
        <v>7.904780021631032</v>
      </c>
      <c r="Q123">
        <f t="shared" si="24"/>
        <v>0</v>
      </c>
      <c r="R123">
        <v>335</v>
      </c>
      <c r="S123">
        <v>9282</v>
      </c>
      <c r="T123" s="3">
        <v>-8.85966901955571</v>
      </c>
      <c r="U123" s="3">
        <f t="shared" si="21"/>
        <v>-7.779374916912715</v>
      </c>
      <c r="V123" s="3">
        <f t="shared" si="22"/>
        <v>0.12540510471831645</v>
      </c>
      <c r="W123" s="2">
        <f>W122</f>
        <v>10.287480247354026</v>
      </c>
    </row>
    <row r="124" spans="2:23" ht="12.75">
      <c r="B124" t="s">
        <v>54</v>
      </c>
      <c r="C124" t="str">
        <f t="shared" si="13"/>
        <v>H</v>
      </c>
      <c r="D124">
        <f t="shared" si="14"/>
        <v>336</v>
      </c>
      <c r="E124">
        <v>1.036</v>
      </c>
      <c r="F124">
        <v>1.066</v>
      </c>
      <c r="G124">
        <f t="shared" si="15"/>
        <v>0.4320543205648457</v>
      </c>
      <c r="H124" t="s">
        <v>437</v>
      </c>
      <c r="I124" t="s">
        <v>234</v>
      </c>
      <c r="J124" t="str">
        <f t="shared" si="16"/>
        <v>HP336</v>
      </c>
      <c r="K124" t="str">
        <f t="shared" si="17"/>
        <v>H</v>
      </c>
      <c r="L124">
        <f t="shared" si="18"/>
        <v>336</v>
      </c>
      <c r="M124">
        <v>12</v>
      </c>
      <c r="N124" t="str">
        <f t="shared" si="19"/>
        <v>ok</v>
      </c>
      <c r="O124" s="2">
        <f>MAX($G$112:$G$144)-MAX(G124:G127)</f>
        <v>5.59589835290624</v>
      </c>
      <c r="P124" s="2">
        <f t="shared" si="20"/>
        <v>6.027952673471086</v>
      </c>
      <c r="Q124">
        <f t="shared" si="24"/>
        <v>0</v>
      </c>
      <c r="R124">
        <v>336</v>
      </c>
      <c r="S124">
        <v>13120</v>
      </c>
      <c r="T124" s="3">
        <v>-5.853823600423084</v>
      </c>
      <c r="U124" s="3">
        <f t="shared" si="21"/>
        <v>-6.28587792098793</v>
      </c>
      <c r="V124" s="3">
        <f t="shared" si="22"/>
        <v>-0.25792524751684365</v>
      </c>
      <c r="W124" s="2">
        <f>MAX($T$112:$T$144)-MAX(T124:T127)</f>
        <v>5.128957260224823</v>
      </c>
    </row>
    <row r="125" spans="2:23" ht="12.75">
      <c r="B125" t="s">
        <v>159</v>
      </c>
      <c r="C125" t="str">
        <f t="shared" si="13"/>
        <v>V</v>
      </c>
      <c r="D125">
        <f t="shared" si="14"/>
        <v>337</v>
      </c>
      <c r="E125">
        <v>1.102</v>
      </c>
      <c r="F125">
        <v>1.1</v>
      </c>
      <c r="G125">
        <f t="shared" si="15"/>
        <v>0.8357463794350353</v>
      </c>
      <c r="H125" t="s">
        <v>437</v>
      </c>
      <c r="I125" t="s">
        <v>235</v>
      </c>
      <c r="J125" t="str">
        <f t="shared" si="16"/>
        <v>VP337</v>
      </c>
      <c r="K125" t="str">
        <f t="shared" si="17"/>
        <v>V</v>
      </c>
      <c r="L125">
        <f t="shared" si="18"/>
        <v>337</v>
      </c>
      <c r="M125">
        <v>13</v>
      </c>
      <c r="N125" t="str">
        <f t="shared" si="19"/>
        <v>ok</v>
      </c>
      <c r="O125" s="2">
        <f>O124</f>
        <v>5.59589835290624</v>
      </c>
      <c r="P125" s="2">
        <f t="shared" si="20"/>
        <v>6.431644732341276</v>
      </c>
      <c r="Q125">
        <f t="shared" si="24"/>
        <v>0</v>
      </c>
      <c r="R125">
        <v>337</v>
      </c>
      <c r="S125">
        <v>12920</v>
      </c>
      <c r="T125" s="3">
        <v>-5.987250028034623</v>
      </c>
      <c r="U125" s="3">
        <f t="shared" si="21"/>
        <v>-6.822996407469658</v>
      </c>
      <c r="V125" s="3">
        <f t="shared" si="22"/>
        <v>-0.39135167512838276</v>
      </c>
      <c r="W125" s="2">
        <f aca="true" t="shared" si="25" ref="W125:W143">W124</f>
        <v>5.128957260224823</v>
      </c>
    </row>
    <row r="126" spans="2:23" ht="12.75">
      <c r="B126" t="s">
        <v>55</v>
      </c>
      <c r="C126" t="str">
        <f t="shared" si="13"/>
        <v>H</v>
      </c>
      <c r="D126">
        <f t="shared" si="14"/>
        <v>338</v>
      </c>
      <c r="E126">
        <v>1.227</v>
      </c>
      <c r="F126">
        <v>1.189</v>
      </c>
      <c r="G126">
        <f t="shared" si="15"/>
        <v>1.6413386857022618</v>
      </c>
      <c r="H126" t="s">
        <v>437</v>
      </c>
      <c r="I126" t="s">
        <v>236</v>
      </c>
      <c r="J126" t="str">
        <f t="shared" si="16"/>
        <v>HP338</v>
      </c>
      <c r="K126" t="str">
        <f t="shared" si="17"/>
        <v>H</v>
      </c>
      <c r="L126">
        <f t="shared" si="18"/>
        <v>338</v>
      </c>
      <c r="M126">
        <v>14</v>
      </c>
      <c r="N126" t="str">
        <f t="shared" si="19"/>
        <v>ok</v>
      </c>
      <c r="O126" s="2">
        <f>O125</f>
        <v>5.59589835290624</v>
      </c>
      <c r="P126" s="2">
        <f t="shared" si="20"/>
        <v>7.237237038608502</v>
      </c>
      <c r="Q126">
        <f t="shared" si="24"/>
        <v>0</v>
      </c>
      <c r="R126">
        <v>338</v>
      </c>
      <c r="S126">
        <v>15970</v>
      </c>
      <c r="T126" s="3">
        <v>-4.146401978446278</v>
      </c>
      <c r="U126" s="3">
        <f t="shared" si="21"/>
        <v>-5.78774066414854</v>
      </c>
      <c r="V126" s="3">
        <f t="shared" si="22"/>
        <v>1.4494963744599625</v>
      </c>
      <c r="W126" s="2">
        <f t="shared" si="25"/>
        <v>5.128957260224823</v>
      </c>
    </row>
    <row r="127" spans="2:23" ht="12.75">
      <c r="B127" t="s">
        <v>160</v>
      </c>
      <c r="C127" t="str">
        <f t="shared" si="13"/>
        <v>V</v>
      </c>
      <c r="D127">
        <f t="shared" si="14"/>
        <v>339</v>
      </c>
      <c r="E127">
        <v>1.318</v>
      </c>
      <c r="F127">
        <v>1.291</v>
      </c>
      <c r="G127">
        <f t="shared" si="15"/>
        <v>2.3088816687247915</v>
      </c>
      <c r="H127" t="s">
        <v>437</v>
      </c>
      <c r="I127" t="s">
        <v>237</v>
      </c>
      <c r="J127" t="str">
        <f t="shared" si="16"/>
        <v>VP339</v>
      </c>
      <c r="K127" t="str">
        <f t="shared" si="17"/>
        <v>V</v>
      </c>
      <c r="L127">
        <f t="shared" si="18"/>
        <v>339</v>
      </c>
      <c r="M127">
        <v>15</v>
      </c>
      <c r="N127" t="str">
        <f t="shared" si="19"/>
        <v>ok</v>
      </c>
      <c r="O127" s="2">
        <f>O126</f>
        <v>5.59589835290624</v>
      </c>
      <c r="P127" s="2">
        <f t="shared" si="20"/>
        <v>7.904780021631032</v>
      </c>
      <c r="Q127">
        <f t="shared" si="24"/>
        <v>0</v>
      </c>
      <c r="R127">
        <v>339</v>
      </c>
      <c r="S127">
        <v>16810</v>
      </c>
      <c r="T127" s="3">
        <v>-3.7011460324265073</v>
      </c>
      <c r="U127" s="3">
        <f t="shared" si="21"/>
        <v>-6.010027701151299</v>
      </c>
      <c r="V127" s="3">
        <f t="shared" si="22"/>
        <v>1.894752320479733</v>
      </c>
      <c r="W127" s="2">
        <f t="shared" si="25"/>
        <v>5.128957260224823</v>
      </c>
    </row>
    <row r="128" spans="2:23" ht="12.75">
      <c r="B128" t="s">
        <v>56</v>
      </c>
      <c r="C128" t="str">
        <f t="shared" si="13"/>
        <v>H</v>
      </c>
      <c r="D128">
        <f t="shared" si="14"/>
        <v>340</v>
      </c>
      <c r="E128">
        <v>1.482</v>
      </c>
      <c r="F128">
        <v>1.514</v>
      </c>
      <c r="G128">
        <f t="shared" si="15"/>
        <v>3.5102362672689535</v>
      </c>
      <c r="H128" t="s">
        <v>437</v>
      </c>
      <c r="I128" t="s">
        <v>238</v>
      </c>
      <c r="J128" t="str">
        <f t="shared" si="16"/>
        <v>HP340</v>
      </c>
      <c r="K128" t="str">
        <f t="shared" si="17"/>
        <v>H</v>
      </c>
      <c r="L128">
        <f t="shared" si="18"/>
        <v>340</v>
      </c>
      <c r="M128">
        <v>16</v>
      </c>
      <c r="N128" t="str">
        <f t="shared" si="19"/>
        <v>ok</v>
      </c>
      <c r="O128" s="2">
        <f>MAX($G$112:$G$144)-MAX(G128:G131)</f>
        <v>2.3640622581888238</v>
      </c>
      <c r="P128" s="2">
        <f t="shared" si="20"/>
        <v>5.874298525457777</v>
      </c>
      <c r="Q128">
        <f t="shared" si="24"/>
        <v>0</v>
      </c>
      <c r="R128">
        <v>340</v>
      </c>
      <c r="S128">
        <v>17000</v>
      </c>
      <c r="T128" s="3">
        <v>-3.603521873650436</v>
      </c>
      <c r="U128" s="3">
        <f t="shared" si="21"/>
        <v>-7.11375814091939</v>
      </c>
      <c r="V128" s="3">
        <f t="shared" si="22"/>
        <v>-1.2394596154616124</v>
      </c>
      <c r="W128" s="2">
        <f>MAX($T$112:$T$144)-MAX(T128:T131)</f>
        <v>3.2207779821577702</v>
      </c>
    </row>
    <row r="129" spans="2:23" ht="12.75">
      <c r="B129" t="s">
        <v>161</v>
      </c>
      <c r="C129" t="str">
        <f t="shared" si="13"/>
        <v>V</v>
      </c>
      <c r="D129">
        <f t="shared" si="14"/>
        <v>341</v>
      </c>
      <c r="E129">
        <v>1.592</v>
      </c>
      <c r="F129">
        <v>1.582</v>
      </c>
      <c r="G129">
        <f t="shared" si="15"/>
        <v>4.011538535096965</v>
      </c>
      <c r="H129" t="s">
        <v>437</v>
      </c>
      <c r="I129" t="s">
        <v>239</v>
      </c>
      <c r="J129" t="str">
        <f t="shared" si="16"/>
        <v>VP341</v>
      </c>
      <c r="K129" t="str">
        <f t="shared" si="17"/>
        <v>V</v>
      </c>
      <c r="L129">
        <f t="shared" si="18"/>
        <v>341</v>
      </c>
      <c r="M129">
        <v>17</v>
      </c>
      <c r="N129" t="str">
        <f t="shared" si="19"/>
        <v>ok</v>
      </c>
      <c r="O129" s="2">
        <f>O128</f>
        <v>2.3640622581888238</v>
      </c>
      <c r="P129" s="2">
        <f t="shared" si="20"/>
        <v>6.3756007932857885</v>
      </c>
      <c r="Q129">
        <f t="shared" si="24"/>
        <v>0</v>
      </c>
      <c r="R129">
        <v>341</v>
      </c>
      <c r="S129">
        <v>17750</v>
      </c>
      <c r="T129" s="3">
        <v>-3.22853315339367</v>
      </c>
      <c r="U129" s="3">
        <f t="shared" si="21"/>
        <v>-7.240071688490635</v>
      </c>
      <c r="V129" s="3">
        <f t="shared" si="22"/>
        <v>-0.8644708952048461</v>
      </c>
      <c r="W129" s="2">
        <f t="shared" si="25"/>
        <v>3.2207779821577702</v>
      </c>
    </row>
    <row r="130" spans="2:23" ht="12.75">
      <c r="B130" t="s">
        <v>57</v>
      </c>
      <c r="C130" t="str">
        <f t="shared" si="13"/>
        <v>H</v>
      </c>
      <c r="D130">
        <f t="shared" si="14"/>
        <v>400</v>
      </c>
      <c r="E130">
        <v>1.711</v>
      </c>
      <c r="F130">
        <v>1.72</v>
      </c>
      <c r="G130">
        <f t="shared" si="15"/>
        <v>4.687814447843843</v>
      </c>
      <c r="H130" t="s">
        <v>437</v>
      </c>
      <c r="I130" t="s">
        <v>240</v>
      </c>
      <c r="J130" t="str">
        <f t="shared" si="16"/>
        <v>HP400</v>
      </c>
      <c r="K130" t="str">
        <f t="shared" si="17"/>
        <v>H</v>
      </c>
      <c r="L130">
        <f t="shared" si="18"/>
        <v>400</v>
      </c>
      <c r="M130">
        <v>18</v>
      </c>
      <c r="N130" t="str">
        <f t="shared" si="19"/>
        <v>ok</v>
      </c>
      <c r="O130" s="2">
        <f>O129</f>
        <v>2.3640622581888238</v>
      </c>
      <c r="P130" s="2">
        <f t="shared" si="20"/>
        <v>7.051876706032667</v>
      </c>
      <c r="Q130">
        <f t="shared" si="24"/>
        <v>0</v>
      </c>
      <c r="R130">
        <v>400</v>
      </c>
      <c r="S130">
        <v>13700</v>
      </c>
      <c r="T130" s="3">
        <v>-5.478088958087795</v>
      </c>
      <c r="U130" s="3">
        <f t="shared" si="21"/>
        <v>-10.165903405931639</v>
      </c>
      <c r="V130" s="3">
        <f t="shared" si="22"/>
        <v>-3.1140266998989716</v>
      </c>
      <c r="W130" s="2">
        <f t="shared" si="25"/>
        <v>3.2207779821577702</v>
      </c>
    </row>
    <row r="131" spans="2:23" ht="12.75">
      <c r="B131" t="s">
        <v>162</v>
      </c>
      <c r="C131" t="str">
        <f t="shared" si="13"/>
        <v>V</v>
      </c>
      <c r="D131">
        <f t="shared" si="14"/>
        <v>401</v>
      </c>
      <c r="E131">
        <v>1.85</v>
      </c>
      <c r="F131">
        <v>1.935</v>
      </c>
      <c r="G131">
        <f t="shared" si="15"/>
        <v>5.540717763442208</v>
      </c>
      <c r="H131" t="s">
        <v>437</v>
      </c>
      <c r="I131" t="s">
        <v>241</v>
      </c>
      <c r="J131" t="str">
        <f t="shared" si="16"/>
        <v>VP401</v>
      </c>
      <c r="K131" t="str">
        <f t="shared" si="17"/>
        <v>V</v>
      </c>
      <c r="L131">
        <f t="shared" si="18"/>
        <v>401</v>
      </c>
      <c r="M131">
        <v>19</v>
      </c>
      <c r="N131" t="str">
        <f t="shared" si="19"/>
        <v>ok</v>
      </c>
      <c r="O131" s="2">
        <f>O130</f>
        <v>2.3640622581888238</v>
      </c>
      <c r="P131" s="2">
        <f aca="true" t="shared" si="26" ref="P131:P194">G131+O131</f>
        <v>7.904780021631032</v>
      </c>
      <c r="Q131">
        <f t="shared" si="24"/>
        <v>0</v>
      </c>
      <c r="R131">
        <v>401</v>
      </c>
      <c r="S131">
        <v>20940</v>
      </c>
      <c r="T131" s="3">
        <v>-1.7929667543594547</v>
      </c>
      <c r="U131" s="3">
        <f aca="true" t="shared" si="27" ref="U131:U194">T131-G131</f>
        <v>-7.333684517801663</v>
      </c>
      <c r="V131" s="3">
        <f aca="true" t="shared" si="28" ref="V131:V194">T131+O131</f>
        <v>0.571095503829369</v>
      </c>
      <c r="W131" s="2">
        <f t="shared" si="25"/>
        <v>3.2207779821577702</v>
      </c>
    </row>
    <row r="132" spans="2:23" ht="12.75">
      <c r="B132" t="s">
        <v>58</v>
      </c>
      <c r="C132" t="str">
        <f t="shared" si="13"/>
        <v>H</v>
      </c>
      <c r="D132">
        <f t="shared" si="14"/>
        <v>402</v>
      </c>
      <c r="E132">
        <v>2.155</v>
      </c>
      <c r="F132">
        <v>2.18</v>
      </c>
      <c r="G132">
        <f t="shared" si="15"/>
        <v>6.719182122964958</v>
      </c>
      <c r="H132" t="s">
        <v>437</v>
      </c>
      <c r="I132" t="s">
        <v>242</v>
      </c>
      <c r="J132" t="str">
        <f t="shared" si="16"/>
        <v>HP402</v>
      </c>
      <c r="K132" t="str">
        <f t="shared" si="17"/>
        <v>H</v>
      </c>
      <c r="L132">
        <f t="shared" si="18"/>
        <v>402</v>
      </c>
      <c r="M132">
        <v>20</v>
      </c>
      <c r="N132" t="str">
        <f t="shared" si="19"/>
        <v>ok</v>
      </c>
      <c r="O132" s="2">
        <f>MAX($G$112:$G$144)-MAX(G132:G135)</f>
        <v>0</v>
      </c>
      <c r="P132" s="2">
        <f t="shared" si="26"/>
        <v>6.719182122964958</v>
      </c>
      <c r="Q132">
        <f t="shared" si="24"/>
        <v>0</v>
      </c>
      <c r="R132">
        <v>402</v>
      </c>
      <c r="S132">
        <v>30340</v>
      </c>
      <c r="T132" s="3">
        <v>1.4278112277983155</v>
      </c>
      <c r="U132" s="3">
        <f t="shared" si="27"/>
        <v>-5.291370895166643</v>
      </c>
      <c r="V132" s="3">
        <f t="shared" si="28"/>
        <v>1.4278112277983155</v>
      </c>
      <c r="W132" s="2">
        <f>MAX($T$112:$T$144)-MAX(T132:T135)</f>
        <v>0</v>
      </c>
    </row>
    <row r="133" spans="2:23" ht="12.75">
      <c r="B133" t="s">
        <v>163</v>
      </c>
      <c r="C133" t="str">
        <f aca="true" t="shared" si="29" ref="C133:C198">LEFT(B133,1)</f>
        <v>V</v>
      </c>
      <c r="D133">
        <f aca="true" t="shared" si="30" ref="D133:D198">VALUE(RIGHT(B133,LEN(B133)-2))</f>
        <v>402</v>
      </c>
      <c r="E133">
        <v>2.326</v>
      </c>
      <c r="F133">
        <v>2.326</v>
      </c>
      <c r="G133">
        <f aca="true" t="shared" si="31" ref="G133:G198">20*LOG((F133+E133)/2)</f>
        <v>7.332194207848593</v>
      </c>
      <c r="H133" t="s">
        <v>437</v>
      </c>
      <c r="I133" t="s">
        <v>243</v>
      </c>
      <c r="J133" t="str">
        <f aca="true" t="shared" si="32" ref="J133:J198">RIGHT(I133,LEN(I133)-2)</f>
        <v>VP402</v>
      </c>
      <c r="K133" t="str">
        <f aca="true" t="shared" si="33" ref="K133:K198">LEFT(J133,1)</f>
        <v>V</v>
      </c>
      <c r="L133">
        <f aca="true" t="shared" si="34" ref="L133:L198">VALUE(RIGHT(J133,LEN(J133)-2))</f>
        <v>402</v>
      </c>
      <c r="M133">
        <v>21</v>
      </c>
      <c r="N133" t="str">
        <f aca="true" t="shared" si="35" ref="N133:N198">IF(B133=J133,"ok","XXX")</f>
        <v>ok</v>
      </c>
      <c r="O133" s="2">
        <f>O132</f>
        <v>0</v>
      </c>
      <c r="P133" s="2">
        <f t="shared" si="26"/>
        <v>7.332194207848593</v>
      </c>
      <c r="Q133">
        <f t="shared" si="24"/>
        <v>0</v>
      </c>
      <c r="R133">
        <v>402</v>
      </c>
      <c r="S133">
        <v>24230</v>
      </c>
      <c r="T133" s="3">
        <v>-0.5254320184657928</v>
      </c>
      <c r="U133" s="3">
        <f t="shared" si="27"/>
        <v>-7.857626226314386</v>
      </c>
      <c r="V133" s="3">
        <f t="shared" si="28"/>
        <v>-0.5254320184657928</v>
      </c>
      <c r="W133" s="2">
        <f t="shared" si="25"/>
        <v>0</v>
      </c>
    </row>
    <row r="134" spans="2:23" ht="12.75">
      <c r="B134" t="s">
        <v>164</v>
      </c>
      <c r="C134" t="str">
        <f t="shared" si="29"/>
        <v>V</v>
      </c>
      <c r="D134">
        <f t="shared" si="30"/>
        <v>403</v>
      </c>
      <c r="E134">
        <v>2.299</v>
      </c>
      <c r="F134">
        <v>2.294</v>
      </c>
      <c r="G134">
        <f t="shared" si="31"/>
        <v>7.221328995078845</v>
      </c>
      <c r="H134" t="s">
        <v>437</v>
      </c>
      <c r="I134" t="s">
        <v>244</v>
      </c>
      <c r="J134" t="str">
        <f t="shared" si="32"/>
        <v>VP403</v>
      </c>
      <c r="K134" t="str">
        <f t="shared" si="33"/>
        <v>V</v>
      </c>
      <c r="L134">
        <f t="shared" si="34"/>
        <v>403</v>
      </c>
      <c r="M134">
        <v>22</v>
      </c>
      <c r="N134" t="str">
        <f t="shared" si="35"/>
        <v>ok</v>
      </c>
      <c r="O134" s="2">
        <f>O133</f>
        <v>0</v>
      </c>
      <c r="P134" s="2">
        <f t="shared" si="26"/>
        <v>7.221328995078845</v>
      </c>
      <c r="Q134">
        <f t="shared" si="24"/>
        <v>0</v>
      </c>
      <c r="R134">
        <v>403</v>
      </c>
      <c r="S134">
        <v>29350</v>
      </c>
      <c r="T134" s="3">
        <v>1.1396618104567438</v>
      </c>
      <c r="U134" s="3">
        <f t="shared" si="27"/>
        <v>-6.081667184622101</v>
      </c>
      <c r="V134" s="3">
        <f t="shared" si="28"/>
        <v>1.1396618104567438</v>
      </c>
      <c r="W134" s="2">
        <f t="shared" si="25"/>
        <v>0</v>
      </c>
    </row>
    <row r="135" spans="2:23" ht="12.75">
      <c r="B135" t="s">
        <v>59</v>
      </c>
      <c r="C135" t="str">
        <f t="shared" si="29"/>
        <v>H</v>
      </c>
      <c r="D135">
        <f t="shared" si="30"/>
        <v>404</v>
      </c>
      <c r="E135">
        <v>2.472</v>
      </c>
      <c r="F135">
        <v>2.497</v>
      </c>
      <c r="G135">
        <f t="shared" si="31"/>
        <v>7.904780021631032</v>
      </c>
      <c r="H135" t="s">
        <v>437</v>
      </c>
      <c r="I135" t="s">
        <v>245</v>
      </c>
      <c r="J135" t="str">
        <f t="shared" si="32"/>
        <v>HP404</v>
      </c>
      <c r="K135" t="str">
        <f t="shared" si="33"/>
        <v>H</v>
      </c>
      <c r="L135">
        <f t="shared" si="34"/>
        <v>404</v>
      </c>
      <c r="M135">
        <v>23</v>
      </c>
      <c r="N135" t="str">
        <f t="shared" si="35"/>
        <v>ok</v>
      </c>
      <c r="O135" s="2">
        <f>O134</f>
        <v>0</v>
      </c>
      <c r="P135" s="2">
        <f t="shared" si="26"/>
        <v>7.904780021631032</v>
      </c>
      <c r="Q135">
        <f t="shared" si="24"/>
        <v>0</v>
      </c>
      <c r="R135">
        <v>404</v>
      </c>
      <c r="S135">
        <v>27040</v>
      </c>
      <c r="T135" s="3">
        <v>0.4276334441760383</v>
      </c>
      <c r="U135" s="3">
        <f t="shared" si="27"/>
        <v>-7.4771465774549934</v>
      </c>
      <c r="V135" s="3">
        <f t="shared" si="28"/>
        <v>0.4276334441760383</v>
      </c>
      <c r="W135" s="2">
        <f t="shared" si="25"/>
        <v>0</v>
      </c>
    </row>
    <row r="136" spans="2:23" ht="12.75">
      <c r="B136" t="s">
        <v>165</v>
      </c>
      <c r="C136" t="str">
        <f t="shared" si="29"/>
        <v>V</v>
      </c>
      <c r="D136">
        <f t="shared" si="30"/>
        <v>405</v>
      </c>
      <c r="E136">
        <v>2.271</v>
      </c>
      <c r="F136">
        <v>2.312</v>
      </c>
      <c r="G136">
        <f t="shared" si="31"/>
        <v>7.202397231616109</v>
      </c>
      <c r="H136" t="s">
        <v>437</v>
      </c>
      <c r="I136" t="s">
        <v>246</v>
      </c>
      <c r="J136" t="str">
        <f t="shared" si="32"/>
        <v>VP405</v>
      </c>
      <c r="K136" t="str">
        <f t="shared" si="33"/>
        <v>V</v>
      </c>
      <c r="L136">
        <f t="shared" si="34"/>
        <v>405</v>
      </c>
      <c r="M136">
        <v>24</v>
      </c>
      <c r="N136" t="str">
        <f t="shared" si="35"/>
        <v>ok</v>
      </c>
      <c r="O136" s="2">
        <f>MAX($G$112:$G$144)-MAX(G136:G139)</f>
        <v>0.7023827900149229</v>
      </c>
      <c r="P136" s="2">
        <f t="shared" si="26"/>
        <v>7.904780021631032</v>
      </c>
      <c r="Q136">
        <f t="shared" si="24"/>
        <v>0</v>
      </c>
      <c r="R136">
        <v>405</v>
      </c>
      <c r="S136">
        <v>25950</v>
      </c>
      <c r="T136" s="3">
        <v>0.0702469424736023</v>
      </c>
      <c r="U136" s="3">
        <f t="shared" si="27"/>
        <v>-7.132150289142507</v>
      </c>
      <c r="V136" s="3">
        <f t="shared" si="28"/>
        <v>0.7726297324885252</v>
      </c>
      <c r="W136" s="2">
        <f>MAX($T$112:$T$144)-MAX(T136:T139)</f>
        <v>1.3575642853247132</v>
      </c>
    </row>
    <row r="137" spans="2:23" ht="12.75">
      <c r="B137" t="s">
        <v>60</v>
      </c>
      <c r="C137" t="str">
        <f t="shared" si="29"/>
        <v>H</v>
      </c>
      <c r="D137">
        <f t="shared" si="30"/>
        <v>406</v>
      </c>
      <c r="E137">
        <v>2.116</v>
      </c>
      <c r="F137">
        <v>2.135</v>
      </c>
      <c r="G137">
        <f t="shared" si="31"/>
        <v>6.549222186062832</v>
      </c>
      <c r="H137" t="s">
        <v>437</v>
      </c>
      <c r="I137" t="s">
        <v>247</v>
      </c>
      <c r="J137" t="str">
        <f t="shared" si="32"/>
        <v>HP406</v>
      </c>
      <c r="K137" t="str">
        <f t="shared" si="33"/>
        <v>H</v>
      </c>
      <c r="L137">
        <f t="shared" si="34"/>
        <v>406</v>
      </c>
      <c r="M137">
        <v>25</v>
      </c>
      <c r="N137" t="str">
        <f t="shared" si="35"/>
        <v>ok</v>
      </c>
      <c r="O137" s="2">
        <f>O136</f>
        <v>0.7023827900149229</v>
      </c>
      <c r="P137" s="2">
        <f t="shared" si="26"/>
        <v>7.251604976077755</v>
      </c>
      <c r="Q137">
        <f t="shared" si="24"/>
        <v>0</v>
      </c>
      <c r="R137">
        <v>406</v>
      </c>
      <c r="S137">
        <v>24540</v>
      </c>
      <c r="T137" s="3">
        <v>-0.4150091333962109</v>
      </c>
      <c r="U137" s="3">
        <f t="shared" si="27"/>
        <v>-6.964231319459043</v>
      </c>
      <c r="V137" s="3">
        <f t="shared" si="28"/>
        <v>0.28737365661871195</v>
      </c>
      <c r="W137" s="2">
        <f t="shared" si="25"/>
        <v>1.3575642853247132</v>
      </c>
    </row>
    <row r="138" spans="2:23" ht="12.75">
      <c r="B138" t="s">
        <v>166</v>
      </c>
      <c r="C138" t="str">
        <f t="shared" si="29"/>
        <v>V</v>
      </c>
      <c r="D138">
        <f t="shared" si="30"/>
        <v>407</v>
      </c>
      <c r="E138">
        <v>1.951</v>
      </c>
      <c r="F138">
        <v>1.972</v>
      </c>
      <c r="G138">
        <f t="shared" si="31"/>
        <v>5.851766249311094</v>
      </c>
      <c r="H138" t="s">
        <v>437</v>
      </c>
      <c r="I138" t="s">
        <v>248</v>
      </c>
      <c r="J138" t="str">
        <f t="shared" si="32"/>
        <v>VP407</v>
      </c>
      <c r="K138" t="str">
        <f t="shared" si="33"/>
        <v>V</v>
      </c>
      <c r="L138">
        <f t="shared" si="34"/>
        <v>407</v>
      </c>
      <c r="M138">
        <v>26</v>
      </c>
      <c r="N138" t="str">
        <f t="shared" si="35"/>
        <v>ok</v>
      </c>
      <c r="O138" s="2">
        <f>O137</f>
        <v>0.7023827900149229</v>
      </c>
      <c r="P138" s="2">
        <f t="shared" si="26"/>
        <v>6.554149039326017</v>
      </c>
      <c r="Q138">
        <f t="shared" si="24"/>
        <v>0</v>
      </c>
      <c r="R138">
        <v>407</v>
      </c>
      <c r="S138">
        <v>22340</v>
      </c>
      <c r="T138" s="3">
        <v>-1.2308369256241178</v>
      </c>
      <c r="U138" s="3">
        <f t="shared" si="27"/>
        <v>-7.082603174935212</v>
      </c>
      <c r="V138" s="3">
        <f t="shared" si="28"/>
        <v>-0.528454135609195</v>
      </c>
      <c r="W138" s="2">
        <f t="shared" si="25"/>
        <v>1.3575642853247132</v>
      </c>
    </row>
    <row r="139" spans="2:23" ht="12.75">
      <c r="B139" t="s">
        <v>61</v>
      </c>
      <c r="C139" t="str">
        <f t="shared" si="29"/>
        <v>H</v>
      </c>
      <c r="D139">
        <f t="shared" si="30"/>
        <v>408</v>
      </c>
      <c r="E139">
        <v>1.807</v>
      </c>
      <c r="F139">
        <v>1.835</v>
      </c>
      <c r="G139">
        <f t="shared" si="31"/>
        <v>5.2061989158984</v>
      </c>
      <c r="H139" t="s">
        <v>437</v>
      </c>
      <c r="I139" t="s">
        <v>249</v>
      </c>
      <c r="J139" t="str">
        <f t="shared" si="32"/>
        <v>HP408</v>
      </c>
      <c r="K139" t="str">
        <f t="shared" si="33"/>
        <v>H</v>
      </c>
      <c r="L139">
        <f t="shared" si="34"/>
        <v>408</v>
      </c>
      <c r="M139">
        <v>27</v>
      </c>
      <c r="N139" t="str">
        <f t="shared" si="35"/>
        <v>ok</v>
      </c>
      <c r="O139" s="2">
        <f>O138</f>
        <v>0.7023827900149229</v>
      </c>
      <c r="P139" s="2">
        <f t="shared" si="26"/>
        <v>5.908581705913323</v>
      </c>
      <c r="Q139">
        <f t="shared" si="24"/>
        <v>0</v>
      </c>
      <c r="R139">
        <v>408</v>
      </c>
      <c r="S139">
        <v>20870</v>
      </c>
      <c r="T139" s="3">
        <v>-1.8220513199068478</v>
      </c>
      <c r="U139" s="3">
        <f t="shared" si="27"/>
        <v>-7.028250235805248</v>
      </c>
      <c r="V139" s="3">
        <f t="shared" si="28"/>
        <v>-1.119668529891925</v>
      </c>
      <c r="W139" s="2">
        <f t="shared" si="25"/>
        <v>1.3575642853247132</v>
      </c>
    </row>
    <row r="140" spans="2:23" ht="12.75">
      <c r="B140" t="s">
        <v>167</v>
      </c>
      <c r="C140" t="str">
        <f t="shared" si="29"/>
        <v>V</v>
      </c>
      <c r="D140">
        <f t="shared" si="30"/>
        <v>409</v>
      </c>
      <c r="E140">
        <v>1.517</v>
      </c>
      <c r="F140">
        <v>1.639</v>
      </c>
      <c r="G140">
        <f t="shared" si="31"/>
        <v>3.9621399774680293</v>
      </c>
      <c r="H140" t="s">
        <v>437</v>
      </c>
      <c r="I140" t="s">
        <v>250</v>
      </c>
      <c r="J140" t="str">
        <f t="shared" si="32"/>
        <v>VP409</v>
      </c>
      <c r="K140" t="str">
        <f t="shared" si="33"/>
        <v>V</v>
      </c>
      <c r="L140">
        <f t="shared" si="34"/>
        <v>409</v>
      </c>
      <c r="M140">
        <v>28</v>
      </c>
      <c r="N140" t="str">
        <f t="shared" si="35"/>
        <v>ok</v>
      </c>
      <c r="O140" s="2">
        <f>MAX($G$112:$G$144)-MAX(G140:G143)</f>
        <v>3.9426400441630025</v>
      </c>
      <c r="P140" s="2">
        <f t="shared" si="26"/>
        <v>7.904780021631032</v>
      </c>
      <c r="Q140">
        <f t="shared" si="24"/>
        <v>0</v>
      </c>
      <c r="R140">
        <v>409</v>
      </c>
      <c r="S140">
        <v>17980</v>
      </c>
      <c r="T140" s="3">
        <v>-3.116706553271726</v>
      </c>
      <c r="U140" s="3">
        <f t="shared" si="27"/>
        <v>-7.078846530739755</v>
      </c>
      <c r="V140" s="3">
        <f t="shared" si="28"/>
        <v>0.8259334908912765</v>
      </c>
      <c r="W140" s="2">
        <f>MAX($T$112:$T$144)-MAX(T140:T143)</f>
        <v>4.5445177810700415</v>
      </c>
    </row>
    <row r="141" spans="2:23" ht="12.75">
      <c r="B141" t="s">
        <v>62</v>
      </c>
      <c r="C141" t="str">
        <f t="shared" si="29"/>
        <v>H</v>
      </c>
      <c r="D141">
        <f t="shared" si="30"/>
        <v>410</v>
      </c>
      <c r="E141">
        <v>1.319</v>
      </c>
      <c r="F141">
        <v>1.532</v>
      </c>
      <c r="G141">
        <f t="shared" si="31"/>
        <v>3.079344432909576</v>
      </c>
      <c r="H141" t="s">
        <v>437</v>
      </c>
      <c r="I141" t="s">
        <v>251</v>
      </c>
      <c r="J141" t="str">
        <f t="shared" si="32"/>
        <v>HP410</v>
      </c>
      <c r="K141" t="str">
        <f t="shared" si="33"/>
        <v>H</v>
      </c>
      <c r="L141">
        <f t="shared" si="34"/>
        <v>410</v>
      </c>
      <c r="M141">
        <v>29</v>
      </c>
      <c r="N141" t="str">
        <f t="shared" si="35"/>
        <v>ok</v>
      </c>
      <c r="O141" s="2">
        <f>O140</f>
        <v>3.9426400441630025</v>
      </c>
      <c r="P141" s="2">
        <f t="shared" si="26"/>
        <v>7.021984477072579</v>
      </c>
      <c r="Q141">
        <f t="shared" si="24"/>
        <v>0</v>
      </c>
      <c r="R141">
        <v>410</v>
      </c>
      <c r="S141">
        <v>17540</v>
      </c>
      <c r="T141" s="3">
        <v>-3.3319085206154995</v>
      </c>
      <c r="U141" s="3">
        <f t="shared" si="27"/>
        <v>-6.411252953525075</v>
      </c>
      <c r="V141" s="3">
        <f t="shared" si="28"/>
        <v>0.610731523547503</v>
      </c>
      <c r="W141" s="2">
        <f t="shared" si="25"/>
        <v>4.5445177810700415</v>
      </c>
    </row>
    <row r="142" spans="2:23" ht="12.75">
      <c r="B142" t="s">
        <v>168</v>
      </c>
      <c r="C142" t="str">
        <f t="shared" si="29"/>
        <v>V</v>
      </c>
      <c r="D142">
        <f t="shared" si="30"/>
        <v>411</v>
      </c>
      <c r="E142">
        <v>1.138</v>
      </c>
      <c r="F142">
        <v>1.409</v>
      </c>
      <c r="G142">
        <f t="shared" si="31"/>
        <v>2.0999789859926774</v>
      </c>
      <c r="H142" t="s">
        <v>437</v>
      </c>
      <c r="I142" t="s">
        <v>252</v>
      </c>
      <c r="J142" t="str">
        <f t="shared" si="32"/>
        <v>VP411</v>
      </c>
      <c r="K142" t="str">
        <f t="shared" si="33"/>
        <v>V</v>
      </c>
      <c r="L142">
        <f t="shared" si="34"/>
        <v>411</v>
      </c>
      <c r="M142">
        <v>30</v>
      </c>
      <c r="N142" t="str">
        <f t="shared" si="35"/>
        <v>ok</v>
      </c>
      <c r="O142" s="2">
        <f>O141</f>
        <v>3.9426400441630025</v>
      </c>
      <c r="P142" s="2">
        <f t="shared" si="26"/>
        <v>6.04261903015568</v>
      </c>
      <c r="Q142">
        <f t="shared" si="24"/>
        <v>0</v>
      </c>
      <c r="R142">
        <v>411</v>
      </c>
      <c r="S142">
        <v>15330</v>
      </c>
      <c r="T142" s="3">
        <v>-4.501657204128421</v>
      </c>
      <c r="U142" s="3">
        <f t="shared" si="27"/>
        <v>-6.6016361901210985</v>
      </c>
      <c r="V142" s="3">
        <f t="shared" si="28"/>
        <v>-0.5590171599654181</v>
      </c>
      <c r="W142" s="2">
        <f t="shared" si="25"/>
        <v>4.5445177810700415</v>
      </c>
    </row>
    <row r="143" spans="2:23" ht="12.75">
      <c r="B143" t="s">
        <v>63</v>
      </c>
      <c r="C143" t="str">
        <f t="shared" si="29"/>
        <v>H</v>
      </c>
      <c r="D143">
        <f t="shared" si="30"/>
        <v>412</v>
      </c>
      <c r="E143">
        <v>1.239</v>
      </c>
      <c r="F143">
        <v>1.259</v>
      </c>
      <c r="G143">
        <f t="shared" si="31"/>
        <v>1.9312487674827112</v>
      </c>
      <c r="H143" t="s">
        <v>437</v>
      </c>
      <c r="I143" t="s">
        <v>253</v>
      </c>
      <c r="J143" t="str">
        <f t="shared" si="32"/>
        <v>HP412</v>
      </c>
      <c r="K143" t="str">
        <f t="shared" si="33"/>
        <v>H</v>
      </c>
      <c r="L143">
        <f t="shared" si="34"/>
        <v>412</v>
      </c>
      <c r="M143">
        <v>31</v>
      </c>
      <c r="N143" t="str">
        <f t="shared" si="35"/>
        <v>ok</v>
      </c>
      <c r="O143" s="2">
        <f>O142</f>
        <v>3.9426400441630025</v>
      </c>
      <c r="P143" s="2">
        <f t="shared" si="26"/>
        <v>5.873888811645713</v>
      </c>
      <c r="Q143">
        <f t="shared" si="24"/>
        <v>0</v>
      </c>
      <c r="R143">
        <v>412</v>
      </c>
      <c r="S143">
        <v>15030</v>
      </c>
      <c r="T143" s="3">
        <v>-4.673320689477748</v>
      </c>
      <c r="U143" s="3">
        <f t="shared" si="27"/>
        <v>-6.604569456960459</v>
      </c>
      <c r="V143" s="3">
        <f t="shared" si="28"/>
        <v>-0.7306806453147456</v>
      </c>
      <c r="W143" s="2">
        <f t="shared" si="25"/>
        <v>4.5445177810700415</v>
      </c>
    </row>
    <row r="144" spans="2:23" ht="12.75">
      <c r="B144" t="s">
        <v>169</v>
      </c>
      <c r="C144" t="str">
        <f t="shared" si="29"/>
        <v>V</v>
      </c>
      <c r="D144">
        <f t="shared" si="30"/>
        <v>413</v>
      </c>
      <c r="E144">
        <v>1.104</v>
      </c>
      <c r="F144">
        <v>1.136</v>
      </c>
      <c r="G144">
        <f t="shared" si="31"/>
        <v>0.9843604534036331</v>
      </c>
      <c r="H144" t="s">
        <v>437</v>
      </c>
      <c r="I144" t="s">
        <v>254</v>
      </c>
      <c r="J144" t="str">
        <f t="shared" si="32"/>
        <v>VP413</v>
      </c>
      <c r="K144" t="str">
        <f t="shared" si="33"/>
        <v>V</v>
      </c>
      <c r="L144">
        <f t="shared" si="34"/>
        <v>413</v>
      </c>
      <c r="M144">
        <v>32</v>
      </c>
      <c r="N144" t="str">
        <f t="shared" si="35"/>
        <v>ok</v>
      </c>
      <c r="O144" s="2">
        <f>MAX($G$112:$G$144)-MAX(G144)</f>
        <v>6.920419568227398</v>
      </c>
      <c r="P144" s="2">
        <f t="shared" si="26"/>
        <v>7.904780021631032</v>
      </c>
      <c r="Q144">
        <f t="shared" si="24"/>
        <v>0</v>
      </c>
      <c r="R144">
        <v>413</v>
      </c>
      <c r="S144">
        <v>12690</v>
      </c>
      <c r="T144" s="3">
        <v>-6.143267859321824</v>
      </c>
      <c r="U144" s="3">
        <f t="shared" si="27"/>
        <v>-7.127628312725458</v>
      </c>
      <c r="V144" s="3">
        <f t="shared" si="28"/>
        <v>0.7771517089055742</v>
      </c>
      <c r="W144" s="2">
        <f>MAX($T$112:$T$144)-MAX(T144)</f>
        <v>7.57107908712014</v>
      </c>
    </row>
    <row r="145" spans="7:23" ht="12.75">
      <c r="G145">
        <f>G144+50</f>
        <v>50.98436045340363</v>
      </c>
      <c r="O145" s="2">
        <v>-999</v>
      </c>
      <c r="P145" s="2">
        <v>999</v>
      </c>
      <c r="Q145">
        <f t="shared" si="24"/>
        <v>0</v>
      </c>
      <c r="T145" s="3">
        <v>99</v>
      </c>
      <c r="U145" s="3">
        <f t="shared" si="27"/>
        <v>48.01563954659637</v>
      </c>
      <c r="V145" s="3">
        <f t="shared" si="28"/>
        <v>-900</v>
      </c>
      <c r="W145">
        <v>-999</v>
      </c>
    </row>
    <row r="146" spans="2:23" ht="12.75">
      <c r="B146" t="s">
        <v>64</v>
      </c>
      <c r="C146" t="str">
        <f t="shared" si="29"/>
        <v>H</v>
      </c>
      <c r="D146">
        <f t="shared" si="30"/>
        <v>414</v>
      </c>
      <c r="E146">
        <v>0.5231</v>
      </c>
      <c r="F146">
        <v>0.4256</v>
      </c>
      <c r="G146">
        <f t="shared" si="31"/>
        <v>-6.47802190166598</v>
      </c>
      <c r="H146" t="s">
        <v>443</v>
      </c>
      <c r="I146" t="s">
        <v>399</v>
      </c>
      <c r="J146" t="str">
        <f t="shared" si="32"/>
        <v>HP414</v>
      </c>
      <c r="K146" t="str">
        <f t="shared" si="33"/>
        <v>H</v>
      </c>
      <c r="L146">
        <f t="shared" si="34"/>
        <v>414</v>
      </c>
      <c r="M146">
        <v>0</v>
      </c>
      <c r="N146" t="str">
        <f t="shared" si="35"/>
        <v>ok</v>
      </c>
      <c r="O146" s="2">
        <f>MAX($G$146:$G$181)-MAX(G146:G149)</f>
        <v>12.068654261548048</v>
      </c>
      <c r="P146" s="2">
        <f t="shared" si="26"/>
        <v>5.5906323598820675</v>
      </c>
      <c r="Q146">
        <f t="shared" si="24"/>
        <v>0</v>
      </c>
      <c r="R146">
        <v>414</v>
      </c>
      <c r="S146">
        <v>5066</v>
      </c>
      <c r="T146" s="3">
        <v>-14.119196592125348</v>
      </c>
      <c r="U146" s="3">
        <f t="shared" si="27"/>
        <v>-7.641174690459368</v>
      </c>
      <c r="V146" s="3">
        <f t="shared" si="28"/>
        <v>-2.0505423305773007</v>
      </c>
      <c r="W146" s="2">
        <f>MAX($T$146:$T$181)-MAX(T146:T149)</f>
        <v>13.615439668653721</v>
      </c>
    </row>
    <row r="147" spans="2:23" ht="12.75">
      <c r="B147" t="s">
        <v>170</v>
      </c>
      <c r="C147" t="str">
        <f t="shared" si="29"/>
        <v>V</v>
      </c>
      <c r="D147">
        <f t="shared" si="30"/>
        <v>415</v>
      </c>
      <c r="E147">
        <v>0.567</v>
      </c>
      <c r="F147">
        <v>0.5732</v>
      </c>
      <c r="G147">
        <f t="shared" si="31"/>
        <v>-4.88097917991736</v>
      </c>
      <c r="H147" t="s">
        <v>443</v>
      </c>
      <c r="I147" t="s">
        <v>400</v>
      </c>
      <c r="J147" t="str">
        <f t="shared" si="32"/>
        <v>VP415</v>
      </c>
      <c r="K147" t="str">
        <f t="shared" si="33"/>
        <v>V</v>
      </c>
      <c r="L147">
        <f t="shared" si="34"/>
        <v>415</v>
      </c>
      <c r="M147">
        <v>1</v>
      </c>
      <c r="N147" t="str">
        <f t="shared" si="35"/>
        <v>ok</v>
      </c>
      <c r="O147" s="2">
        <f>O146</f>
        <v>12.068654261548048</v>
      </c>
      <c r="P147" s="2">
        <f t="shared" si="26"/>
        <v>7.187675081630688</v>
      </c>
      <c r="Q147">
        <f t="shared" si="24"/>
        <v>0</v>
      </c>
      <c r="R147">
        <v>415</v>
      </c>
      <c r="S147">
        <v>5874</v>
      </c>
      <c r="T147" s="3">
        <v>-12.833821457480298</v>
      </c>
      <c r="U147" s="3">
        <f t="shared" si="27"/>
        <v>-7.9528422775629375</v>
      </c>
      <c r="V147" s="3">
        <f t="shared" si="28"/>
        <v>-0.7651671959322499</v>
      </c>
      <c r="W147" s="2">
        <f>W146</f>
        <v>13.615439668653721</v>
      </c>
    </row>
    <row r="148" spans="2:23" ht="12.75">
      <c r="B148" t="s">
        <v>65</v>
      </c>
      <c r="C148" t="str">
        <f t="shared" si="29"/>
        <v>H</v>
      </c>
      <c r="D148">
        <f t="shared" si="30"/>
        <v>416</v>
      </c>
      <c r="E148">
        <v>0.6265</v>
      </c>
      <c r="F148">
        <v>0.637</v>
      </c>
      <c r="G148">
        <f t="shared" si="31"/>
        <v>-3.9890949881609523</v>
      </c>
      <c r="H148" t="s">
        <v>443</v>
      </c>
      <c r="I148" t="s">
        <v>401</v>
      </c>
      <c r="J148" t="str">
        <f t="shared" si="32"/>
        <v>HP416</v>
      </c>
      <c r="K148" t="str">
        <f t="shared" si="33"/>
        <v>H</v>
      </c>
      <c r="L148">
        <f t="shared" si="34"/>
        <v>416</v>
      </c>
      <c r="M148">
        <v>2</v>
      </c>
      <c r="N148" t="str">
        <f t="shared" si="35"/>
        <v>ok</v>
      </c>
      <c r="O148" s="2">
        <f>O147</f>
        <v>12.068654261548048</v>
      </c>
      <c r="P148" s="2">
        <f t="shared" si="26"/>
        <v>8.079559273387096</v>
      </c>
      <c r="Q148">
        <f t="shared" si="24"/>
        <v>0</v>
      </c>
      <c r="R148">
        <v>416</v>
      </c>
      <c r="S148">
        <v>6482</v>
      </c>
      <c r="T148" s="3">
        <v>-11.978319767292106</v>
      </c>
      <c r="U148" s="3">
        <f t="shared" si="27"/>
        <v>-7.989224779131154</v>
      </c>
      <c r="V148" s="3">
        <f t="shared" si="28"/>
        <v>0.09033449425594142</v>
      </c>
      <c r="W148" s="2">
        <f>W147</f>
        <v>13.615439668653721</v>
      </c>
    </row>
    <row r="149" spans="2:23" ht="12.75">
      <c r="B149" t="s">
        <v>171</v>
      </c>
      <c r="C149" t="str">
        <f t="shared" si="29"/>
        <v>V</v>
      </c>
      <c r="D149">
        <f t="shared" si="30"/>
        <v>417</v>
      </c>
      <c r="E149">
        <v>0.5811</v>
      </c>
      <c r="F149">
        <v>0.5738</v>
      </c>
      <c r="G149">
        <f t="shared" si="31"/>
        <v>-4.769712286350327</v>
      </c>
      <c r="H149" t="s">
        <v>443</v>
      </c>
      <c r="I149" t="s">
        <v>402</v>
      </c>
      <c r="J149" t="str">
        <f t="shared" si="32"/>
        <v>VP417</v>
      </c>
      <c r="K149" t="str">
        <f t="shared" si="33"/>
        <v>V</v>
      </c>
      <c r="L149">
        <f t="shared" si="34"/>
        <v>417</v>
      </c>
      <c r="M149">
        <v>3</v>
      </c>
      <c r="N149" t="str">
        <f t="shared" si="35"/>
        <v>ok</v>
      </c>
      <c r="O149" s="2">
        <f>O148</f>
        <v>12.068654261548048</v>
      </c>
      <c r="P149" s="2">
        <f t="shared" si="26"/>
        <v>7.298941975197721</v>
      </c>
      <c r="Q149">
        <f aca="true" t="shared" si="36" ref="Q149:Q212">L149-R149</f>
        <v>0</v>
      </c>
      <c r="R149">
        <v>417</v>
      </c>
      <c r="S149">
        <v>6445</v>
      </c>
      <c r="T149" s="3">
        <v>-12.02804186742749</v>
      </c>
      <c r="U149" s="3">
        <f t="shared" si="27"/>
        <v>-7.258329581077163</v>
      </c>
      <c r="V149" s="3">
        <f t="shared" si="28"/>
        <v>0.04061239412055784</v>
      </c>
      <c r="W149" s="2">
        <f>W148</f>
        <v>13.615439668653721</v>
      </c>
    </row>
    <row r="150" spans="2:23" ht="12.75">
      <c r="B150" t="s">
        <v>66</v>
      </c>
      <c r="C150" t="str">
        <f t="shared" si="29"/>
        <v>H</v>
      </c>
      <c r="D150">
        <f t="shared" si="30"/>
        <v>418</v>
      </c>
      <c r="E150">
        <v>0.6405</v>
      </c>
      <c r="F150">
        <v>0.6562</v>
      </c>
      <c r="G150">
        <f t="shared" si="31"/>
        <v>-3.7638096963773258</v>
      </c>
      <c r="H150" t="s">
        <v>443</v>
      </c>
      <c r="I150" t="s">
        <v>403</v>
      </c>
      <c r="J150" t="str">
        <f t="shared" si="32"/>
        <v>HP418</v>
      </c>
      <c r="K150" t="str">
        <f t="shared" si="33"/>
        <v>H</v>
      </c>
      <c r="L150">
        <f t="shared" si="34"/>
        <v>418</v>
      </c>
      <c r="M150">
        <v>4</v>
      </c>
      <c r="N150" t="str">
        <f t="shared" si="35"/>
        <v>ok</v>
      </c>
      <c r="O150" s="2">
        <f>MAX($G$146:$G$181)-MAX(G150:G153)</f>
        <v>8.43187295664282</v>
      </c>
      <c r="P150" s="2">
        <f t="shared" si="26"/>
        <v>4.668063260265495</v>
      </c>
      <c r="Q150">
        <f t="shared" si="36"/>
        <v>0</v>
      </c>
      <c r="R150">
        <v>418</v>
      </c>
      <c r="S150">
        <v>8940</v>
      </c>
      <c r="T150" s="3">
        <v>-9.185749925297571</v>
      </c>
      <c r="U150" s="3">
        <f t="shared" si="27"/>
        <v>-5.421940228920246</v>
      </c>
      <c r="V150" s="3">
        <f t="shared" si="28"/>
        <v>-0.7538769686547511</v>
      </c>
      <c r="W150" s="2">
        <f>MAX($T$146:$T$181)-MAX(T150:T153)</f>
        <v>7.705420809620165</v>
      </c>
    </row>
    <row r="151" spans="2:23" ht="12.75">
      <c r="B151" t="s">
        <v>172</v>
      </c>
      <c r="C151" t="str">
        <f t="shared" si="29"/>
        <v>V</v>
      </c>
      <c r="D151">
        <f t="shared" si="30"/>
        <v>419</v>
      </c>
      <c r="E151">
        <v>0.838</v>
      </c>
      <c r="F151">
        <v>0.8456</v>
      </c>
      <c r="G151">
        <f t="shared" si="31"/>
        <v>-1.495821571759929</v>
      </c>
      <c r="H151" t="s">
        <v>443</v>
      </c>
      <c r="I151" t="s">
        <v>404</v>
      </c>
      <c r="J151" t="str">
        <f t="shared" si="32"/>
        <v>VP419</v>
      </c>
      <c r="K151" t="str">
        <f t="shared" si="33"/>
        <v>V</v>
      </c>
      <c r="L151">
        <f t="shared" si="34"/>
        <v>419</v>
      </c>
      <c r="M151">
        <v>5</v>
      </c>
      <c r="N151" t="str">
        <f t="shared" si="35"/>
        <v>ok</v>
      </c>
      <c r="O151" s="2">
        <f>O150</f>
        <v>8.43187295664282</v>
      </c>
      <c r="P151" s="2">
        <f t="shared" si="26"/>
        <v>6.936051384882891</v>
      </c>
      <c r="Q151">
        <f t="shared" si="36"/>
        <v>0</v>
      </c>
      <c r="R151">
        <v>419</v>
      </c>
      <c r="S151">
        <v>9984</v>
      </c>
      <c r="T151" s="3">
        <v>-8.226408854448948</v>
      </c>
      <c r="U151" s="3">
        <f t="shared" si="27"/>
        <v>-6.730587282689019</v>
      </c>
      <c r="V151" s="3">
        <f t="shared" si="28"/>
        <v>0.20546410219387212</v>
      </c>
      <c r="W151" s="2">
        <f>W150</f>
        <v>7.705420809620165</v>
      </c>
    </row>
    <row r="152" spans="2:23" ht="12.75">
      <c r="B152" t="s">
        <v>67</v>
      </c>
      <c r="C152" t="str">
        <f t="shared" si="29"/>
        <v>H</v>
      </c>
      <c r="D152">
        <f t="shared" si="30"/>
        <v>420</v>
      </c>
      <c r="E152">
        <v>0.9277</v>
      </c>
      <c r="F152">
        <v>0.9206</v>
      </c>
      <c r="G152">
        <f t="shared" si="31"/>
        <v>-0.6851506430181828</v>
      </c>
      <c r="H152" t="s">
        <v>443</v>
      </c>
      <c r="I152" t="s">
        <v>405</v>
      </c>
      <c r="J152" t="str">
        <f t="shared" si="32"/>
        <v>HP420</v>
      </c>
      <c r="K152" t="str">
        <f t="shared" si="33"/>
        <v>H</v>
      </c>
      <c r="L152">
        <f t="shared" si="34"/>
        <v>420</v>
      </c>
      <c r="M152">
        <v>6</v>
      </c>
      <c r="N152" t="str">
        <f t="shared" si="35"/>
        <v>ok</v>
      </c>
      <c r="O152" s="2">
        <f>O151</f>
        <v>8.43187295664282</v>
      </c>
      <c r="P152" s="2">
        <f t="shared" si="26"/>
        <v>7.7467223136246375</v>
      </c>
      <c r="Q152">
        <f t="shared" si="36"/>
        <v>0</v>
      </c>
      <c r="R152">
        <v>420</v>
      </c>
      <c r="S152">
        <v>5669</v>
      </c>
      <c r="T152" s="3">
        <v>-13.142371161396525</v>
      </c>
      <c r="U152" s="3">
        <f t="shared" si="27"/>
        <v>-12.457220518378342</v>
      </c>
      <c r="V152" s="3">
        <f t="shared" si="28"/>
        <v>-4.710498204753705</v>
      </c>
      <c r="W152" s="2">
        <f>W151</f>
        <v>7.705420809620165</v>
      </c>
    </row>
    <row r="153" spans="2:23" ht="12.75">
      <c r="B153" t="s">
        <v>173</v>
      </c>
      <c r="C153" t="str">
        <f t="shared" si="29"/>
        <v>V</v>
      </c>
      <c r="D153">
        <f t="shared" si="30"/>
        <v>421</v>
      </c>
      <c r="E153">
        <v>0.8865</v>
      </c>
      <c r="F153">
        <v>1.034</v>
      </c>
      <c r="G153">
        <f t="shared" si="31"/>
        <v>-0.3523136832557242</v>
      </c>
      <c r="H153" t="s">
        <v>443</v>
      </c>
      <c r="I153" t="s">
        <v>406</v>
      </c>
      <c r="J153" t="str">
        <f t="shared" si="32"/>
        <v>VP421</v>
      </c>
      <c r="K153" t="str">
        <f t="shared" si="33"/>
        <v>V</v>
      </c>
      <c r="L153">
        <f t="shared" si="34"/>
        <v>421</v>
      </c>
      <c r="M153">
        <v>7</v>
      </c>
      <c r="N153" t="str">
        <f t="shared" si="35"/>
        <v>ok</v>
      </c>
      <c r="O153" s="2">
        <f>O152</f>
        <v>8.43187295664282</v>
      </c>
      <c r="P153" s="2">
        <f t="shared" si="26"/>
        <v>8.079559273387096</v>
      </c>
      <c r="Q153">
        <f t="shared" si="36"/>
        <v>0</v>
      </c>
      <c r="R153">
        <v>421</v>
      </c>
      <c r="S153">
        <v>12800</v>
      </c>
      <c r="T153" s="3">
        <v>-6.06830090825855</v>
      </c>
      <c r="U153" s="3">
        <f t="shared" si="27"/>
        <v>-5.715987225002825</v>
      </c>
      <c r="V153" s="3">
        <f t="shared" si="28"/>
        <v>2.3635720483842704</v>
      </c>
      <c r="W153" s="2">
        <f>W152</f>
        <v>7.705420809620165</v>
      </c>
    </row>
    <row r="154" spans="2:23" ht="12.75">
      <c r="B154" t="s">
        <v>68</v>
      </c>
      <c r="C154" t="str">
        <f t="shared" si="29"/>
        <v>H</v>
      </c>
      <c r="D154">
        <f t="shared" si="30"/>
        <v>422</v>
      </c>
      <c r="E154">
        <v>0.9952</v>
      </c>
      <c r="F154">
        <v>0.9736</v>
      </c>
      <c r="G154">
        <f t="shared" si="31"/>
        <v>-0.13656789938470232</v>
      </c>
      <c r="H154" t="s">
        <v>443</v>
      </c>
      <c r="I154" t="s">
        <v>407</v>
      </c>
      <c r="J154" t="str">
        <f t="shared" si="32"/>
        <v>HP422</v>
      </c>
      <c r="K154" t="str">
        <f t="shared" si="33"/>
        <v>H</v>
      </c>
      <c r="L154">
        <f t="shared" si="34"/>
        <v>422</v>
      </c>
      <c r="M154">
        <v>8</v>
      </c>
      <c r="N154" t="str">
        <f t="shared" si="35"/>
        <v>ok</v>
      </c>
      <c r="O154" s="2">
        <f>MAX($G$146:$G$181)-MAX(G154:G157)</f>
        <v>4.9183433946549915</v>
      </c>
      <c r="P154" s="2">
        <f t="shared" si="26"/>
        <v>4.781775495270289</v>
      </c>
      <c r="Q154">
        <f t="shared" si="36"/>
        <v>0</v>
      </c>
      <c r="R154">
        <v>422</v>
      </c>
      <c r="S154">
        <v>12350</v>
      </c>
      <c r="T154" s="3">
        <v>-6.379161149302234</v>
      </c>
      <c r="U154" s="3">
        <f t="shared" si="27"/>
        <v>-6.242593249917532</v>
      </c>
      <c r="V154" s="3">
        <f t="shared" si="28"/>
        <v>-1.460817754647243</v>
      </c>
      <c r="W154" s="2">
        <f>MAX($T$146:$T$181)-MAX(T154:T157)</f>
        <v>5.128957260224809</v>
      </c>
    </row>
    <row r="155" spans="2:23" ht="12.75">
      <c r="B155" t="s">
        <v>174</v>
      </c>
      <c r="C155" t="str">
        <f t="shared" si="29"/>
        <v>V</v>
      </c>
      <c r="D155">
        <f t="shared" si="30"/>
        <v>423</v>
      </c>
      <c r="E155">
        <v>1.107</v>
      </c>
      <c r="F155">
        <v>1.082</v>
      </c>
      <c r="G155">
        <f t="shared" si="31"/>
        <v>0.7843153180790101</v>
      </c>
      <c r="H155" t="s">
        <v>443</v>
      </c>
      <c r="I155" t="s">
        <v>408</v>
      </c>
      <c r="J155" t="str">
        <f t="shared" si="32"/>
        <v>VP423</v>
      </c>
      <c r="K155" t="str">
        <f t="shared" si="33"/>
        <v>V</v>
      </c>
      <c r="L155">
        <f t="shared" si="34"/>
        <v>423</v>
      </c>
      <c r="M155">
        <v>9</v>
      </c>
      <c r="N155" t="str">
        <f t="shared" si="35"/>
        <v>ok</v>
      </c>
      <c r="O155" s="2">
        <f>O154</f>
        <v>4.9183433946549915</v>
      </c>
      <c r="P155" s="2">
        <f t="shared" si="26"/>
        <v>5.702658712734001</v>
      </c>
      <c r="Q155">
        <f t="shared" si="36"/>
        <v>0</v>
      </c>
      <c r="R155">
        <v>423</v>
      </c>
      <c r="S155">
        <v>13590</v>
      </c>
      <c r="T155" s="3">
        <v>-5.548111166566045</v>
      </c>
      <c r="U155" s="3">
        <f t="shared" si="27"/>
        <v>-6.332426484645055</v>
      </c>
      <c r="V155" s="3">
        <f t="shared" si="28"/>
        <v>-0.6297677719110535</v>
      </c>
      <c r="W155" s="2">
        <f>W154</f>
        <v>5.128957260224809</v>
      </c>
    </row>
    <row r="156" spans="2:23" ht="12.75">
      <c r="B156" t="s">
        <v>69</v>
      </c>
      <c r="C156" t="str">
        <f t="shared" si="29"/>
        <v>H</v>
      </c>
      <c r="D156">
        <f t="shared" si="30"/>
        <v>424</v>
      </c>
      <c r="E156">
        <v>1.353</v>
      </c>
      <c r="F156">
        <v>1.319</v>
      </c>
      <c r="G156">
        <f t="shared" si="31"/>
        <v>2.5161291627905364</v>
      </c>
      <c r="H156" t="s">
        <v>443</v>
      </c>
      <c r="I156" t="s">
        <v>409</v>
      </c>
      <c r="J156" t="str">
        <f t="shared" si="32"/>
        <v>HP424</v>
      </c>
      <c r="K156" t="str">
        <f t="shared" si="33"/>
        <v>H</v>
      </c>
      <c r="L156">
        <f t="shared" si="34"/>
        <v>424</v>
      </c>
      <c r="M156">
        <v>10</v>
      </c>
      <c r="N156" t="str">
        <f t="shared" si="35"/>
        <v>ok</v>
      </c>
      <c r="O156" s="2">
        <f>O155</f>
        <v>4.9183433946549915</v>
      </c>
      <c r="P156" s="2">
        <f t="shared" si="26"/>
        <v>7.4344725574455275</v>
      </c>
      <c r="Q156">
        <f t="shared" si="36"/>
        <v>0</v>
      </c>
      <c r="R156">
        <v>424</v>
      </c>
      <c r="S156">
        <v>15190</v>
      </c>
      <c r="T156" s="3">
        <v>-4.581344823960208</v>
      </c>
      <c r="U156" s="3">
        <f t="shared" si="27"/>
        <v>-7.097473986750744</v>
      </c>
      <c r="V156" s="3">
        <f t="shared" si="28"/>
        <v>0.33699857069478334</v>
      </c>
      <c r="W156" s="2">
        <f>W155</f>
        <v>5.128957260224809</v>
      </c>
    </row>
    <row r="157" spans="2:23" ht="12.75">
      <c r="B157" t="s">
        <v>175</v>
      </c>
      <c r="C157" t="str">
        <f t="shared" si="29"/>
        <v>V</v>
      </c>
      <c r="D157">
        <f t="shared" si="30"/>
        <v>425</v>
      </c>
      <c r="E157">
        <v>1.413</v>
      </c>
      <c r="F157">
        <v>1.465</v>
      </c>
      <c r="G157">
        <f t="shared" si="31"/>
        <v>3.1612158787321043</v>
      </c>
      <c r="H157" t="s">
        <v>443</v>
      </c>
      <c r="I157" t="s">
        <v>410</v>
      </c>
      <c r="J157" t="str">
        <f t="shared" si="32"/>
        <v>VP425</v>
      </c>
      <c r="K157" t="str">
        <f t="shared" si="33"/>
        <v>V</v>
      </c>
      <c r="L157">
        <f t="shared" si="34"/>
        <v>425</v>
      </c>
      <c r="M157">
        <v>11</v>
      </c>
      <c r="N157" t="str">
        <f t="shared" si="35"/>
        <v>ok</v>
      </c>
      <c r="O157" s="2">
        <f>O156</f>
        <v>4.9183433946549915</v>
      </c>
      <c r="P157" s="2">
        <f t="shared" si="26"/>
        <v>8.079559273387096</v>
      </c>
      <c r="Q157">
        <f t="shared" si="36"/>
        <v>0</v>
      </c>
      <c r="R157">
        <v>425</v>
      </c>
      <c r="S157">
        <v>17220</v>
      </c>
      <c r="T157" s="3">
        <v>-3.4918373588631937</v>
      </c>
      <c r="U157" s="3">
        <f t="shared" si="27"/>
        <v>-6.653053237595298</v>
      </c>
      <c r="V157" s="3">
        <f t="shared" si="28"/>
        <v>1.4265060357917978</v>
      </c>
      <c r="W157" s="2">
        <f>W156</f>
        <v>5.128957260224809</v>
      </c>
    </row>
    <row r="158" spans="2:23" ht="12.75">
      <c r="B158" t="s">
        <v>70</v>
      </c>
      <c r="C158" t="str">
        <f t="shared" si="29"/>
        <v>H</v>
      </c>
      <c r="D158">
        <f t="shared" si="30"/>
        <v>426</v>
      </c>
      <c r="E158">
        <v>1.534</v>
      </c>
      <c r="F158">
        <v>1.639</v>
      </c>
      <c r="G158">
        <f t="shared" si="31"/>
        <v>4.008801528728621</v>
      </c>
      <c r="H158" t="s">
        <v>443</v>
      </c>
      <c r="I158" t="s">
        <v>411</v>
      </c>
      <c r="J158" t="str">
        <f t="shared" si="32"/>
        <v>HP426</v>
      </c>
      <c r="K158" t="str">
        <f t="shared" si="33"/>
        <v>H</v>
      </c>
      <c r="L158">
        <f t="shared" si="34"/>
        <v>426</v>
      </c>
      <c r="M158">
        <v>12</v>
      </c>
      <c r="N158" t="str">
        <f t="shared" si="35"/>
        <v>ok</v>
      </c>
      <c r="O158" s="2">
        <f>MAX($G$146:$G$181)-MAX(G158:G161)</f>
        <v>1.827550488161906</v>
      </c>
      <c r="P158" s="2">
        <f t="shared" si="26"/>
        <v>5.836352016890527</v>
      </c>
      <c r="Q158">
        <f t="shared" si="36"/>
        <v>0</v>
      </c>
      <c r="R158">
        <v>426</v>
      </c>
      <c r="S158">
        <v>20470</v>
      </c>
      <c r="T158" s="3">
        <v>-1.9901434479658207</v>
      </c>
      <c r="U158" s="3">
        <f t="shared" si="27"/>
        <v>-5.998944976694442</v>
      </c>
      <c r="V158" s="3">
        <f t="shared" si="28"/>
        <v>-0.16259295980391464</v>
      </c>
      <c r="W158" s="2">
        <f>MAX($T$146:$T$181)-MAX(T158:T161)</f>
        <v>1.6172260833129428</v>
      </c>
    </row>
    <row r="159" spans="2:23" ht="12.75">
      <c r="B159" t="s">
        <v>176</v>
      </c>
      <c r="C159" t="str">
        <f t="shared" si="29"/>
        <v>V</v>
      </c>
      <c r="D159">
        <f t="shared" si="30"/>
        <v>427</v>
      </c>
      <c r="E159">
        <v>1.662</v>
      </c>
      <c r="F159">
        <v>1.657</v>
      </c>
      <c r="G159">
        <f t="shared" si="31"/>
        <v>4.399545134892455</v>
      </c>
      <c r="H159" t="s">
        <v>443</v>
      </c>
      <c r="I159" t="s">
        <v>412</v>
      </c>
      <c r="J159" t="str">
        <f t="shared" si="32"/>
        <v>VP427</v>
      </c>
      <c r="K159" t="str">
        <f t="shared" si="33"/>
        <v>V</v>
      </c>
      <c r="L159">
        <f t="shared" si="34"/>
        <v>427</v>
      </c>
      <c r="M159">
        <v>13</v>
      </c>
      <c r="N159" t="str">
        <f t="shared" si="35"/>
        <v>ok</v>
      </c>
      <c r="O159" s="2">
        <f>O158</f>
        <v>1.827550488161906</v>
      </c>
      <c r="P159" s="2">
        <f t="shared" si="26"/>
        <v>6.227095623054361</v>
      </c>
      <c r="Q159">
        <f t="shared" si="36"/>
        <v>0</v>
      </c>
      <c r="R159">
        <v>427</v>
      </c>
      <c r="S159">
        <v>19790</v>
      </c>
      <c r="T159" s="3">
        <v>-2.283584417088008</v>
      </c>
      <c r="U159" s="3">
        <f t="shared" si="27"/>
        <v>-6.683129551980463</v>
      </c>
      <c r="V159" s="3">
        <f t="shared" si="28"/>
        <v>-0.45603392892610195</v>
      </c>
      <c r="W159" s="2">
        <f>W158</f>
        <v>1.6172260833129428</v>
      </c>
    </row>
    <row r="160" spans="2:23" ht="12.75">
      <c r="B160" t="s">
        <v>71</v>
      </c>
      <c r="C160" t="str">
        <f t="shared" si="29"/>
        <v>H</v>
      </c>
      <c r="D160">
        <f t="shared" si="30"/>
        <v>428</v>
      </c>
      <c r="E160">
        <v>1.848</v>
      </c>
      <c r="F160">
        <v>1.831</v>
      </c>
      <c r="G160">
        <f t="shared" si="31"/>
        <v>5.293995843342917</v>
      </c>
      <c r="H160" t="s">
        <v>443</v>
      </c>
      <c r="I160" t="s">
        <v>413</v>
      </c>
      <c r="J160" t="str">
        <f t="shared" si="32"/>
        <v>HP428</v>
      </c>
      <c r="K160" t="str">
        <f t="shared" si="33"/>
        <v>H</v>
      </c>
      <c r="L160">
        <f t="shared" si="34"/>
        <v>428</v>
      </c>
      <c r="M160">
        <v>14</v>
      </c>
      <c r="N160" t="str">
        <f t="shared" si="35"/>
        <v>ok</v>
      </c>
      <c r="O160" s="2">
        <f>O159</f>
        <v>1.827550488161906</v>
      </c>
      <c r="P160" s="2">
        <f t="shared" si="26"/>
        <v>7.121546331504823</v>
      </c>
      <c r="Q160">
        <f t="shared" si="36"/>
        <v>0</v>
      </c>
      <c r="R160">
        <v>428</v>
      </c>
      <c r="S160">
        <v>23180</v>
      </c>
      <c r="T160" s="3">
        <v>-0.9102316686643803</v>
      </c>
      <c r="U160" s="3">
        <f t="shared" si="27"/>
        <v>-6.204227512007297</v>
      </c>
      <c r="V160" s="3">
        <f t="shared" si="28"/>
        <v>0.9173188194975257</v>
      </c>
      <c r="W160" s="2">
        <f>W159</f>
        <v>1.6172260833129428</v>
      </c>
    </row>
    <row r="161" spans="2:23" ht="12.75">
      <c r="B161" t="s">
        <v>177</v>
      </c>
      <c r="C161" t="str">
        <f t="shared" si="29"/>
        <v>V</v>
      </c>
      <c r="D161">
        <f t="shared" si="30"/>
        <v>429</v>
      </c>
      <c r="E161">
        <v>2.048</v>
      </c>
      <c r="F161">
        <v>2.06</v>
      </c>
      <c r="G161">
        <f t="shared" si="31"/>
        <v>6.25200878522519</v>
      </c>
      <c r="H161" t="s">
        <v>443</v>
      </c>
      <c r="I161" t="s">
        <v>414</v>
      </c>
      <c r="J161" t="str">
        <f t="shared" si="32"/>
        <v>VP429</v>
      </c>
      <c r="K161" t="str">
        <f t="shared" si="33"/>
        <v>V</v>
      </c>
      <c r="L161">
        <f t="shared" si="34"/>
        <v>429</v>
      </c>
      <c r="M161">
        <v>15</v>
      </c>
      <c r="N161" t="str">
        <f t="shared" si="35"/>
        <v>ok</v>
      </c>
      <c r="O161" s="2">
        <f>O160</f>
        <v>1.827550488161906</v>
      </c>
      <c r="P161" s="2">
        <f t="shared" si="26"/>
        <v>8.079559273387096</v>
      </c>
      <c r="Q161">
        <f t="shared" si="36"/>
        <v>0</v>
      </c>
      <c r="R161">
        <v>429</v>
      </c>
      <c r="S161">
        <v>25800</v>
      </c>
      <c r="T161" s="3">
        <v>0.019893818048672074</v>
      </c>
      <c r="U161" s="3">
        <f t="shared" si="27"/>
        <v>-6.232114967176518</v>
      </c>
      <c r="V161" s="3">
        <f t="shared" si="28"/>
        <v>1.847444306210578</v>
      </c>
      <c r="W161" s="2">
        <f>W160</f>
        <v>1.6172260833129428</v>
      </c>
    </row>
    <row r="162" spans="2:23" ht="12.75">
      <c r="B162" t="s">
        <v>72</v>
      </c>
      <c r="C162" t="str">
        <f t="shared" si="29"/>
        <v>H</v>
      </c>
      <c r="D162">
        <f t="shared" si="30"/>
        <v>430</v>
      </c>
      <c r="E162">
        <v>2.278</v>
      </c>
      <c r="F162">
        <v>2.268</v>
      </c>
      <c r="G162">
        <f t="shared" si="31"/>
        <v>7.131988714499416</v>
      </c>
      <c r="H162" t="s">
        <v>443</v>
      </c>
      <c r="I162" t="s">
        <v>415</v>
      </c>
      <c r="J162" t="str">
        <f t="shared" si="32"/>
        <v>HP430</v>
      </c>
      <c r="K162" t="str">
        <f t="shared" si="33"/>
        <v>H</v>
      </c>
      <c r="L162">
        <f t="shared" si="34"/>
        <v>430</v>
      </c>
      <c r="M162">
        <v>16</v>
      </c>
      <c r="N162" t="str">
        <f t="shared" si="35"/>
        <v>ok</v>
      </c>
      <c r="O162" s="2">
        <f>MAX($G$146:$G$181)-MAX(G162:G165)</f>
        <v>0</v>
      </c>
      <c r="P162" s="2">
        <f t="shared" si="26"/>
        <v>7.131988714499416</v>
      </c>
      <c r="Q162">
        <f t="shared" si="36"/>
        <v>0</v>
      </c>
      <c r="R162">
        <v>430</v>
      </c>
      <c r="S162">
        <v>25890</v>
      </c>
      <c r="T162" s="3">
        <v>0.050140707481517666</v>
      </c>
      <c r="U162" s="3">
        <f t="shared" si="27"/>
        <v>-7.081848007017898</v>
      </c>
      <c r="V162" s="3">
        <f t="shared" si="28"/>
        <v>0.050140707481517666</v>
      </c>
      <c r="W162" s="2">
        <f>MAX($T$146:$T$181)-MAX(T162:T165)</f>
        <v>0</v>
      </c>
    </row>
    <row r="163" spans="2:23" ht="12.75">
      <c r="B163" t="s">
        <v>178</v>
      </c>
      <c r="C163" t="str">
        <f t="shared" si="29"/>
        <v>V</v>
      </c>
      <c r="D163">
        <f t="shared" si="30"/>
        <v>501</v>
      </c>
      <c r="E163">
        <v>2.527</v>
      </c>
      <c r="F163">
        <v>2.543</v>
      </c>
      <c r="G163">
        <f t="shared" si="31"/>
        <v>8.079559273387096</v>
      </c>
      <c r="H163" t="s">
        <v>443</v>
      </c>
      <c r="I163" t="s">
        <v>416</v>
      </c>
      <c r="J163" t="str">
        <f t="shared" si="32"/>
        <v>VP501</v>
      </c>
      <c r="K163" t="str">
        <f t="shared" si="33"/>
        <v>V</v>
      </c>
      <c r="L163">
        <f t="shared" si="34"/>
        <v>501</v>
      </c>
      <c r="M163">
        <v>17</v>
      </c>
      <c r="N163" t="str">
        <f t="shared" si="35"/>
        <v>ok</v>
      </c>
      <c r="O163" s="2">
        <f>O162</f>
        <v>0</v>
      </c>
      <c r="P163" s="2">
        <f t="shared" si="26"/>
        <v>8.079559273387096</v>
      </c>
      <c r="Q163">
        <f t="shared" si="36"/>
        <v>0</v>
      </c>
      <c r="R163">
        <v>501</v>
      </c>
      <c r="S163">
        <v>31080</v>
      </c>
      <c r="T163" s="3">
        <v>1.637119901361615</v>
      </c>
      <c r="U163" s="3">
        <f t="shared" si="27"/>
        <v>-6.442439372025481</v>
      </c>
      <c r="V163" s="3">
        <f t="shared" si="28"/>
        <v>1.637119901361615</v>
      </c>
      <c r="W163" s="2">
        <f>W162</f>
        <v>0</v>
      </c>
    </row>
    <row r="164" spans="2:23" ht="12.75">
      <c r="B164" t="s">
        <v>73</v>
      </c>
      <c r="C164" t="str">
        <f t="shared" si="29"/>
        <v>H</v>
      </c>
      <c r="D164">
        <f t="shared" si="30"/>
        <v>502</v>
      </c>
      <c r="E164">
        <v>2.243</v>
      </c>
      <c r="F164">
        <v>2.231</v>
      </c>
      <c r="G164">
        <f t="shared" si="31"/>
        <v>6.993319681932594</v>
      </c>
      <c r="H164" t="s">
        <v>443</v>
      </c>
      <c r="I164" t="s">
        <v>417</v>
      </c>
      <c r="J164" t="str">
        <f t="shared" si="32"/>
        <v>HP502</v>
      </c>
      <c r="K164" t="str">
        <f t="shared" si="33"/>
        <v>H</v>
      </c>
      <c r="L164">
        <f t="shared" si="34"/>
        <v>502</v>
      </c>
      <c r="M164">
        <v>18</v>
      </c>
      <c r="N164" t="str">
        <f t="shared" si="35"/>
        <v>ok</v>
      </c>
      <c r="O164" s="2">
        <f>O163</f>
        <v>0</v>
      </c>
      <c r="P164" s="2">
        <f t="shared" si="26"/>
        <v>6.993319681932594</v>
      </c>
      <c r="Q164">
        <f t="shared" si="36"/>
        <v>0</v>
      </c>
      <c r="R164">
        <v>502</v>
      </c>
      <c r="S164">
        <v>24820</v>
      </c>
      <c r="T164" s="3">
        <v>-0.3164647579616968</v>
      </c>
      <c r="U164" s="3">
        <f t="shared" si="27"/>
        <v>-7.30978443989429</v>
      </c>
      <c r="V164" s="3">
        <f t="shared" si="28"/>
        <v>-0.3164647579616968</v>
      </c>
      <c r="W164" s="2">
        <f>W163</f>
        <v>0</v>
      </c>
    </row>
    <row r="165" spans="2:23" ht="12.75">
      <c r="B165" t="s">
        <v>179</v>
      </c>
      <c r="C165" t="str">
        <f t="shared" si="29"/>
        <v>V</v>
      </c>
      <c r="D165">
        <f t="shared" si="30"/>
        <v>503</v>
      </c>
      <c r="E165">
        <v>2.028</v>
      </c>
      <c r="F165">
        <v>2.044</v>
      </c>
      <c r="G165">
        <f t="shared" si="31"/>
        <v>6.175555473294423</v>
      </c>
      <c r="H165" t="s">
        <v>443</v>
      </c>
      <c r="I165" t="s">
        <v>418</v>
      </c>
      <c r="J165" t="str">
        <f t="shared" si="32"/>
        <v>VP503</v>
      </c>
      <c r="K165" t="str">
        <f t="shared" si="33"/>
        <v>V</v>
      </c>
      <c r="L165">
        <f t="shared" si="34"/>
        <v>503</v>
      </c>
      <c r="M165">
        <v>19</v>
      </c>
      <c r="N165" t="str">
        <f t="shared" si="35"/>
        <v>ok</v>
      </c>
      <c r="O165" s="2">
        <f>O164</f>
        <v>0</v>
      </c>
      <c r="P165" s="2">
        <f t="shared" si="26"/>
        <v>6.175555473294423</v>
      </c>
      <c r="Q165">
        <f t="shared" si="36"/>
        <v>0</v>
      </c>
      <c r="R165">
        <v>503</v>
      </c>
      <c r="S165">
        <v>24250</v>
      </c>
      <c r="T165" s="3">
        <v>-0.5182654424502715</v>
      </c>
      <c r="U165" s="3">
        <f t="shared" si="27"/>
        <v>-6.693820915744695</v>
      </c>
      <c r="V165" s="3">
        <f t="shared" si="28"/>
        <v>-0.5182654424502715</v>
      </c>
      <c r="W165" s="2">
        <f>W164</f>
        <v>0</v>
      </c>
    </row>
    <row r="166" spans="2:23" ht="12.75">
      <c r="B166" t="s">
        <v>74</v>
      </c>
      <c r="C166" t="str">
        <f t="shared" si="29"/>
        <v>H</v>
      </c>
      <c r="D166">
        <f t="shared" si="30"/>
        <v>504</v>
      </c>
      <c r="E166">
        <v>1.814</v>
      </c>
      <c r="F166">
        <v>1.944</v>
      </c>
      <c r="G166">
        <f t="shared" si="31"/>
        <v>5.4785356020105125</v>
      </c>
      <c r="H166" t="s">
        <v>443</v>
      </c>
      <c r="I166" t="s">
        <v>419</v>
      </c>
      <c r="J166" t="str">
        <f t="shared" si="32"/>
        <v>HP504</v>
      </c>
      <c r="K166" t="str">
        <f t="shared" si="33"/>
        <v>H</v>
      </c>
      <c r="L166">
        <f t="shared" si="34"/>
        <v>504</v>
      </c>
      <c r="M166">
        <v>20</v>
      </c>
      <c r="N166" t="str">
        <f t="shared" si="35"/>
        <v>ok</v>
      </c>
      <c r="O166" s="2">
        <f>MAX($G$146:$G$181)-MAX(G166:G169)</f>
        <v>2.6010236713765833</v>
      </c>
      <c r="P166" s="2">
        <f t="shared" si="26"/>
        <v>8.079559273387096</v>
      </c>
      <c r="Q166">
        <f t="shared" si="36"/>
        <v>0</v>
      </c>
      <c r="R166">
        <v>504</v>
      </c>
      <c r="S166">
        <v>21770</v>
      </c>
      <c r="T166" s="3">
        <v>-1.4553317203940423</v>
      </c>
      <c r="U166" s="3">
        <f t="shared" si="27"/>
        <v>-6.933867322404555</v>
      </c>
      <c r="V166" s="3">
        <f t="shared" si="28"/>
        <v>1.145691950982541</v>
      </c>
      <c r="W166" s="2">
        <f>MAX($T$146:$T$181)-MAX(T166:T169)</f>
        <v>3.0924516217556572</v>
      </c>
    </row>
    <row r="167" spans="2:23" ht="12.75">
      <c r="B167" t="s">
        <v>180</v>
      </c>
      <c r="C167" t="str">
        <f t="shared" si="29"/>
        <v>V</v>
      </c>
      <c r="D167">
        <f t="shared" si="30"/>
        <v>505</v>
      </c>
      <c r="E167">
        <v>1.596</v>
      </c>
      <c r="F167">
        <v>1.63</v>
      </c>
      <c r="G167">
        <f t="shared" si="31"/>
        <v>4.1526873477792305</v>
      </c>
      <c r="H167" t="s">
        <v>443</v>
      </c>
      <c r="I167" t="s">
        <v>420</v>
      </c>
      <c r="J167" t="str">
        <f t="shared" si="32"/>
        <v>VP505</v>
      </c>
      <c r="K167" t="str">
        <f t="shared" si="33"/>
        <v>V</v>
      </c>
      <c r="L167">
        <f t="shared" si="34"/>
        <v>505</v>
      </c>
      <c r="M167">
        <v>21</v>
      </c>
      <c r="N167" t="str">
        <f t="shared" si="35"/>
        <v>ok</v>
      </c>
      <c r="O167" s="2">
        <f>O166</f>
        <v>2.6010236713765833</v>
      </c>
      <c r="P167" s="2">
        <f t="shared" si="26"/>
        <v>6.753711019155814</v>
      </c>
      <c r="Q167">
        <f t="shared" si="36"/>
        <v>0</v>
      </c>
      <c r="R167">
        <v>505</v>
      </c>
      <c r="S167">
        <v>17540</v>
      </c>
      <c r="T167" s="3">
        <v>-3.3319085206154995</v>
      </c>
      <c r="U167" s="3">
        <f t="shared" si="27"/>
        <v>-7.48459586839473</v>
      </c>
      <c r="V167" s="3">
        <f t="shared" si="28"/>
        <v>-0.7308848492389162</v>
      </c>
      <c r="W167" s="2">
        <f aca="true" t="shared" si="37" ref="W167:W181">W166</f>
        <v>3.0924516217556572</v>
      </c>
    </row>
    <row r="168" spans="2:23" ht="12.75">
      <c r="B168" t="s">
        <v>75</v>
      </c>
      <c r="C168" t="str">
        <f t="shared" si="29"/>
        <v>H</v>
      </c>
      <c r="D168">
        <f t="shared" si="30"/>
        <v>506</v>
      </c>
      <c r="E168">
        <v>1.458</v>
      </c>
      <c r="F168">
        <v>1.479</v>
      </c>
      <c r="G168">
        <f t="shared" si="31"/>
        <v>3.337479017176382</v>
      </c>
      <c r="H168" t="s">
        <v>443</v>
      </c>
      <c r="I168" t="s">
        <v>421</v>
      </c>
      <c r="J168" t="str">
        <f t="shared" si="32"/>
        <v>HP506</v>
      </c>
      <c r="K168" t="str">
        <f t="shared" si="33"/>
        <v>H</v>
      </c>
      <c r="L168">
        <f t="shared" si="34"/>
        <v>506</v>
      </c>
      <c r="M168">
        <v>22</v>
      </c>
      <c r="N168" t="str">
        <f t="shared" si="35"/>
        <v>ok</v>
      </c>
      <c r="O168" s="2">
        <f>O167</f>
        <v>2.6010236713765833</v>
      </c>
      <c r="P168" s="2">
        <f t="shared" si="26"/>
        <v>5.9385026885529655</v>
      </c>
      <c r="Q168">
        <f t="shared" si="36"/>
        <v>0</v>
      </c>
      <c r="R168">
        <v>506</v>
      </c>
      <c r="S168">
        <v>16610</v>
      </c>
      <c r="T168" s="3">
        <v>-3.805107652188042</v>
      </c>
      <c r="U168" s="3">
        <f t="shared" si="27"/>
        <v>-7.142586669364424</v>
      </c>
      <c r="V168" s="3">
        <f t="shared" si="28"/>
        <v>-1.2040839808114585</v>
      </c>
      <c r="W168" s="2">
        <f t="shared" si="37"/>
        <v>3.0924516217556572</v>
      </c>
    </row>
    <row r="169" spans="2:23" ht="12.75">
      <c r="B169" t="s">
        <v>181</v>
      </c>
      <c r="C169" t="str">
        <f t="shared" si="29"/>
        <v>V</v>
      </c>
      <c r="D169">
        <f t="shared" si="30"/>
        <v>507</v>
      </c>
      <c r="E169">
        <v>1.297</v>
      </c>
      <c r="F169">
        <v>1.336</v>
      </c>
      <c r="G169">
        <f t="shared" si="31"/>
        <v>2.3884172688417395</v>
      </c>
      <c r="H169" t="s">
        <v>443</v>
      </c>
      <c r="I169" t="s">
        <v>422</v>
      </c>
      <c r="J169" t="str">
        <f t="shared" si="32"/>
        <v>VP507</v>
      </c>
      <c r="K169" t="str">
        <f t="shared" si="33"/>
        <v>V</v>
      </c>
      <c r="L169">
        <f t="shared" si="34"/>
        <v>507</v>
      </c>
      <c r="M169">
        <v>23</v>
      </c>
      <c r="N169" t="str">
        <f t="shared" si="35"/>
        <v>ok</v>
      </c>
      <c r="O169" s="2">
        <f>O168</f>
        <v>2.6010236713765833</v>
      </c>
      <c r="P169" s="2">
        <f t="shared" si="26"/>
        <v>4.989440940218323</v>
      </c>
      <c r="Q169">
        <f t="shared" si="36"/>
        <v>0</v>
      </c>
      <c r="R169">
        <v>507</v>
      </c>
      <c r="S169">
        <v>13920</v>
      </c>
      <c r="T169" s="3">
        <v>-5.3397155957250675</v>
      </c>
      <c r="U169" s="3">
        <f t="shared" si="27"/>
        <v>-7.728132864566807</v>
      </c>
      <c r="V169" s="3">
        <f t="shared" si="28"/>
        <v>-2.738691924348484</v>
      </c>
      <c r="W169" s="2">
        <f t="shared" si="37"/>
        <v>3.0924516217556572</v>
      </c>
    </row>
    <row r="170" spans="2:23" ht="12.75">
      <c r="B170" t="s">
        <v>76</v>
      </c>
      <c r="C170" t="str">
        <f t="shared" si="29"/>
        <v>H</v>
      </c>
      <c r="D170">
        <f t="shared" si="30"/>
        <v>508</v>
      </c>
      <c r="E170">
        <v>1.193</v>
      </c>
      <c r="F170">
        <v>1.299</v>
      </c>
      <c r="G170">
        <f t="shared" si="31"/>
        <v>1.9103608464630162</v>
      </c>
      <c r="H170" t="s">
        <v>443</v>
      </c>
      <c r="I170" t="s">
        <v>423</v>
      </c>
      <c r="J170" t="str">
        <f t="shared" si="32"/>
        <v>HP508</v>
      </c>
      <c r="K170" t="str">
        <f t="shared" si="33"/>
        <v>H</v>
      </c>
      <c r="L170">
        <f t="shared" si="34"/>
        <v>508</v>
      </c>
      <c r="M170">
        <v>24</v>
      </c>
      <c r="N170" t="str">
        <f t="shared" si="35"/>
        <v>ok</v>
      </c>
      <c r="O170" s="2">
        <f>MAX($G$146:$G$181)-MAX(G170:G173)</f>
        <v>6.16919842692408</v>
      </c>
      <c r="P170" s="2">
        <f t="shared" si="26"/>
        <v>8.079559273387096</v>
      </c>
      <c r="Q170">
        <f t="shared" si="36"/>
        <v>0</v>
      </c>
      <c r="R170">
        <v>508</v>
      </c>
      <c r="S170">
        <v>15610</v>
      </c>
      <c r="T170" s="3">
        <v>-4.344442239967577</v>
      </c>
      <c r="U170" s="3">
        <f t="shared" si="27"/>
        <v>-6.254803086430593</v>
      </c>
      <c r="V170" s="3">
        <f t="shared" si="28"/>
        <v>1.8247561869565025</v>
      </c>
      <c r="W170" s="2">
        <f>MAX($T$146:$T$181)-MAX(T170:T173)</f>
        <v>5.981562141329192</v>
      </c>
    </row>
    <row r="171" spans="2:23" ht="12.75">
      <c r="B171" t="s">
        <v>182</v>
      </c>
      <c r="C171" t="str">
        <f t="shared" si="29"/>
        <v>V</v>
      </c>
      <c r="D171">
        <f t="shared" si="30"/>
        <v>509</v>
      </c>
      <c r="E171">
        <v>1.042</v>
      </c>
      <c r="F171">
        <v>1.091</v>
      </c>
      <c r="G171">
        <f t="shared" si="31"/>
        <v>0.5592171957089509</v>
      </c>
      <c r="H171" t="s">
        <v>443</v>
      </c>
      <c r="I171" t="s">
        <v>424</v>
      </c>
      <c r="J171" t="str">
        <f t="shared" si="32"/>
        <v>VP509</v>
      </c>
      <c r="K171" t="str">
        <f t="shared" si="33"/>
        <v>V</v>
      </c>
      <c r="L171">
        <f t="shared" si="34"/>
        <v>509</v>
      </c>
      <c r="M171">
        <v>25</v>
      </c>
      <c r="N171" t="str">
        <f t="shared" si="35"/>
        <v>ok</v>
      </c>
      <c r="O171" s="2">
        <f>O170</f>
        <v>6.16919842692408</v>
      </c>
      <c r="P171" s="2">
        <f t="shared" si="26"/>
        <v>6.7284156226330305</v>
      </c>
      <c r="Q171">
        <f t="shared" si="36"/>
        <v>0</v>
      </c>
      <c r="R171">
        <v>509</v>
      </c>
      <c r="S171">
        <v>12480</v>
      </c>
      <c r="T171" s="3">
        <v>-6.288208594287823</v>
      </c>
      <c r="U171" s="3">
        <f t="shared" si="27"/>
        <v>-6.847425789996774</v>
      </c>
      <c r="V171" s="3">
        <f t="shared" si="28"/>
        <v>-0.11901016736374359</v>
      </c>
      <c r="W171" s="2">
        <f t="shared" si="37"/>
        <v>5.981562141329192</v>
      </c>
    </row>
    <row r="172" spans="2:23" ht="12.75">
      <c r="B172" t="s">
        <v>77</v>
      </c>
      <c r="C172" t="str">
        <f t="shared" si="29"/>
        <v>H</v>
      </c>
      <c r="D172">
        <f t="shared" si="30"/>
        <v>510</v>
      </c>
      <c r="E172">
        <v>0.9303</v>
      </c>
      <c r="F172">
        <v>0.9767</v>
      </c>
      <c r="G172">
        <f t="shared" si="31"/>
        <v>-0.41358605235951135</v>
      </c>
      <c r="H172" t="s">
        <v>443</v>
      </c>
      <c r="I172" t="s">
        <v>425</v>
      </c>
      <c r="J172" t="str">
        <f t="shared" si="32"/>
        <v>HP510</v>
      </c>
      <c r="K172" t="str">
        <f t="shared" si="33"/>
        <v>H</v>
      </c>
      <c r="L172">
        <f t="shared" si="34"/>
        <v>510</v>
      </c>
      <c r="M172">
        <v>26</v>
      </c>
      <c r="N172" t="str">
        <f t="shared" si="35"/>
        <v>ok</v>
      </c>
      <c r="O172" s="2">
        <f>O171</f>
        <v>6.16919842692408</v>
      </c>
      <c r="P172" s="2">
        <f t="shared" si="26"/>
        <v>5.755612374564569</v>
      </c>
      <c r="Q172">
        <f t="shared" si="36"/>
        <v>0</v>
      </c>
      <c r="R172">
        <v>510</v>
      </c>
      <c r="S172">
        <v>11620</v>
      </c>
      <c r="T172" s="3">
        <v>-6.90837774012968</v>
      </c>
      <c r="U172" s="3">
        <f t="shared" si="27"/>
        <v>-6.494791687770169</v>
      </c>
      <c r="V172" s="3">
        <f t="shared" si="28"/>
        <v>-0.7391793132056002</v>
      </c>
      <c r="W172" s="2">
        <f t="shared" si="37"/>
        <v>5.981562141329192</v>
      </c>
    </row>
    <row r="173" spans="2:23" ht="12.75">
      <c r="B173" t="s">
        <v>183</v>
      </c>
      <c r="C173" t="str">
        <f t="shared" si="29"/>
        <v>V</v>
      </c>
      <c r="D173">
        <f t="shared" si="30"/>
        <v>511</v>
      </c>
      <c r="E173">
        <v>0.8867</v>
      </c>
      <c r="F173">
        <v>1.039</v>
      </c>
      <c r="G173">
        <f t="shared" si="31"/>
        <v>-0.3288273052008168</v>
      </c>
      <c r="H173" t="s">
        <v>443</v>
      </c>
      <c r="I173" t="s">
        <v>426</v>
      </c>
      <c r="J173" t="str">
        <f t="shared" si="32"/>
        <v>VP511</v>
      </c>
      <c r="K173" t="str">
        <f t="shared" si="33"/>
        <v>V</v>
      </c>
      <c r="L173">
        <f t="shared" si="34"/>
        <v>511</v>
      </c>
      <c r="M173">
        <v>27</v>
      </c>
      <c r="N173" t="str">
        <f t="shared" si="35"/>
        <v>ok</v>
      </c>
      <c r="O173" s="2">
        <f>O172</f>
        <v>6.16919842692408</v>
      </c>
      <c r="P173" s="2">
        <f t="shared" si="26"/>
        <v>5.840371121723263</v>
      </c>
      <c r="Q173">
        <f t="shared" si="36"/>
        <v>0</v>
      </c>
      <c r="R173">
        <v>511</v>
      </c>
      <c r="S173">
        <v>11760</v>
      </c>
      <c r="T173" s="3">
        <v>-6.8043538664135355</v>
      </c>
      <c r="U173" s="3">
        <f t="shared" si="27"/>
        <v>-6.475526561212718</v>
      </c>
      <c r="V173" s="3">
        <f t="shared" si="28"/>
        <v>-0.6351554394894556</v>
      </c>
      <c r="W173" s="2">
        <f t="shared" si="37"/>
        <v>5.981562141329192</v>
      </c>
    </row>
    <row r="174" spans="2:23" ht="12.75">
      <c r="B174" t="s">
        <v>78</v>
      </c>
      <c r="C174" t="str">
        <f t="shared" si="29"/>
        <v>H</v>
      </c>
      <c r="D174">
        <f t="shared" si="30"/>
        <v>512</v>
      </c>
      <c r="E174">
        <v>0.9511</v>
      </c>
      <c r="F174">
        <v>0.8412</v>
      </c>
      <c r="G174">
        <f t="shared" si="31"/>
        <v>-0.9523858174722776</v>
      </c>
      <c r="H174" t="s">
        <v>443</v>
      </c>
      <c r="I174" t="s">
        <v>427</v>
      </c>
      <c r="J174" t="str">
        <f t="shared" si="32"/>
        <v>HP512</v>
      </c>
      <c r="K174" t="str">
        <f t="shared" si="33"/>
        <v>H</v>
      </c>
      <c r="L174">
        <f t="shared" si="34"/>
        <v>512</v>
      </c>
      <c r="M174">
        <v>28</v>
      </c>
      <c r="N174" t="str">
        <f t="shared" si="35"/>
        <v>ok</v>
      </c>
      <c r="O174" s="2">
        <f>MAX($G$146:$G$181)-MAX(G174:G177)</f>
        <v>9.031945090859374</v>
      </c>
      <c r="P174" s="2">
        <f t="shared" si="26"/>
        <v>8.079559273387096</v>
      </c>
      <c r="Q174">
        <f t="shared" si="36"/>
        <v>0</v>
      </c>
      <c r="R174">
        <v>512</v>
      </c>
      <c r="S174">
        <v>9928</v>
      </c>
      <c r="T174" s="3">
        <v>-8.275264931402461</v>
      </c>
      <c r="U174" s="3">
        <f t="shared" si="27"/>
        <v>-7.322879113930183</v>
      </c>
      <c r="V174" s="3">
        <f t="shared" si="28"/>
        <v>0.7566801594569128</v>
      </c>
      <c r="W174" s="2">
        <f>MAX($T$146:$T$181)-MAX(T174:T177)</f>
        <v>9.912384832764076</v>
      </c>
    </row>
    <row r="175" spans="2:23" ht="12.75">
      <c r="B175" t="s">
        <v>184</v>
      </c>
      <c r="C175" t="str">
        <f t="shared" si="29"/>
        <v>V</v>
      </c>
      <c r="D175">
        <f t="shared" si="30"/>
        <v>513</v>
      </c>
      <c r="E175">
        <v>0.7709</v>
      </c>
      <c r="F175">
        <v>0.8345</v>
      </c>
      <c r="G175">
        <f t="shared" si="31"/>
        <v>-1.908934740464545</v>
      </c>
      <c r="H175" t="s">
        <v>443</v>
      </c>
      <c r="I175" t="s">
        <v>428</v>
      </c>
      <c r="J175" t="str">
        <f t="shared" si="32"/>
        <v>VP513</v>
      </c>
      <c r="K175" t="str">
        <f t="shared" si="33"/>
        <v>V</v>
      </c>
      <c r="L175">
        <f t="shared" si="34"/>
        <v>513</v>
      </c>
      <c r="M175">
        <v>29</v>
      </c>
      <c r="N175" t="str">
        <f t="shared" si="35"/>
        <v>ok</v>
      </c>
      <c r="O175" s="2">
        <f>O174</f>
        <v>9.031945090859374</v>
      </c>
      <c r="P175" s="2">
        <f t="shared" si="26"/>
        <v>7.1230103503948285</v>
      </c>
      <c r="Q175">
        <f t="shared" si="36"/>
        <v>0</v>
      </c>
      <c r="R175">
        <v>513</v>
      </c>
      <c r="S175">
        <v>7886</v>
      </c>
      <c r="T175" s="3">
        <v>-10.275364846471831</v>
      </c>
      <c r="U175" s="3">
        <f t="shared" si="27"/>
        <v>-8.366430106007286</v>
      </c>
      <c r="V175" s="3">
        <f t="shared" si="28"/>
        <v>-1.2434197556124573</v>
      </c>
      <c r="W175" s="2">
        <f t="shared" si="37"/>
        <v>9.912384832764076</v>
      </c>
    </row>
    <row r="176" spans="2:23" ht="12.75">
      <c r="B176" t="s">
        <v>79</v>
      </c>
      <c r="C176" t="str">
        <f t="shared" si="29"/>
        <v>H</v>
      </c>
      <c r="D176">
        <f t="shared" si="30"/>
        <v>514</v>
      </c>
      <c r="E176">
        <v>0.7559</v>
      </c>
      <c r="F176">
        <v>0.7211</v>
      </c>
      <c r="G176">
        <f t="shared" si="31"/>
        <v>-2.6329900070406347</v>
      </c>
      <c r="H176" t="s">
        <v>443</v>
      </c>
      <c r="I176" t="s">
        <v>429</v>
      </c>
      <c r="J176" t="str">
        <f t="shared" si="32"/>
        <v>HP514</v>
      </c>
      <c r="K176" t="str">
        <f t="shared" si="33"/>
        <v>H</v>
      </c>
      <c r="L176">
        <f t="shared" si="34"/>
        <v>514</v>
      </c>
      <c r="M176">
        <v>30</v>
      </c>
      <c r="N176" t="str">
        <f t="shared" si="35"/>
        <v>ok</v>
      </c>
      <c r="O176" s="2">
        <f>O175</f>
        <v>9.031945090859374</v>
      </c>
      <c r="P176" s="2">
        <f t="shared" si="26"/>
        <v>6.3989550838187395</v>
      </c>
      <c r="Q176">
        <f t="shared" si="36"/>
        <v>0</v>
      </c>
      <c r="R176">
        <v>514</v>
      </c>
      <c r="S176">
        <v>7692</v>
      </c>
      <c r="T176" s="3">
        <v>-10.491714789887084</v>
      </c>
      <c r="U176" s="3">
        <f t="shared" si="27"/>
        <v>-7.8587247828464495</v>
      </c>
      <c r="V176" s="3">
        <f t="shared" si="28"/>
        <v>-1.45976969902771</v>
      </c>
      <c r="W176" s="2">
        <f t="shared" si="37"/>
        <v>9.912384832764076</v>
      </c>
    </row>
    <row r="177" spans="2:23" ht="12.75">
      <c r="B177" t="s">
        <v>185</v>
      </c>
      <c r="C177" t="str">
        <f t="shared" si="29"/>
        <v>V</v>
      </c>
      <c r="D177">
        <f t="shared" si="30"/>
        <v>515</v>
      </c>
      <c r="E177">
        <v>0.6789</v>
      </c>
      <c r="F177">
        <v>0.609</v>
      </c>
      <c r="G177">
        <f t="shared" si="31"/>
        <v>-3.822957049297599</v>
      </c>
      <c r="H177" t="s">
        <v>443</v>
      </c>
      <c r="I177" t="s">
        <v>430</v>
      </c>
      <c r="J177" t="str">
        <f t="shared" si="32"/>
        <v>VP515</v>
      </c>
      <c r="K177" t="str">
        <f t="shared" si="33"/>
        <v>V</v>
      </c>
      <c r="L177">
        <f t="shared" si="34"/>
        <v>515</v>
      </c>
      <c r="M177">
        <v>31</v>
      </c>
      <c r="N177" t="str">
        <f t="shared" si="35"/>
        <v>ok</v>
      </c>
      <c r="O177" s="2">
        <f>O176</f>
        <v>9.031945090859374</v>
      </c>
      <c r="P177" s="2">
        <f t="shared" si="26"/>
        <v>5.208988041561774</v>
      </c>
      <c r="Q177">
        <f t="shared" si="36"/>
        <v>0</v>
      </c>
      <c r="R177">
        <v>515</v>
      </c>
      <c r="S177">
        <v>6696</v>
      </c>
      <c r="T177" s="3">
        <v>-11.696191401511854</v>
      </c>
      <c r="U177" s="3">
        <f t="shared" si="27"/>
        <v>-7.873234352214254</v>
      </c>
      <c r="V177" s="3">
        <f t="shared" si="28"/>
        <v>-2.66424631065248</v>
      </c>
      <c r="W177" s="2">
        <f t="shared" si="37"/>
        <v>9.912384832764076</v>
      </c>
    </row>
    <row r="178" spans="2:23" ht="12.75">
      <c r="B178" t="s">
        <v>80</v>
      </c>
      <c r="C178" t="str">
        <f t="shared" si="29"/>
        <v>H</v>
      </c>
      <c r="D178">
        <f t="shared" si="30"/>
        <v>516</v>
      </c>
      <c r="E178">
        <v>0.4844</v>
      </c>
      <c r="F178">
        <v>0.5465</v>
      </c>
      <c r="G178">
        <f t="shared" si="31"/>
        <v>-5.756269120790813</v>
      </c>
      <c r="H178" t="s">
        <v>443</v>
      </c>
      <c r="I178" t="s">
        <v>431</v>
      </c>
      <c r="J178" t="str">
        <f t="shared" si="32"/>
        <v>HP516</v>
      </c>
      <c r="K178" t="str">
        <f t="shared" si="33"/>
        <v>H</v>
      </c>
      <c r="L178">
        <f t="shared" si="34"/>
        <v>516</v>
      </c>
      <c r="M178">
        <v>32</v>
      </c>
      <c r="N178" t="str">
        <f t="shared" si="35"/>
        <v>ok</v>
      </c>
      <c r="O178" s="2">
        <f>MAX($G$146:$G$181)-MAX(G178:G181)</f>
        <v>13.284157961536138</v>
      </c>
      <c r="P178" s="2">
        <f t="shared" si="26"/>
        <v>7.527888840745325</v>
      </c>
      <c r="Q178">
        <f t="shared" si="36"/>
        <v>0</v>
      </c>
      <c r="R178">
        <v>516</v>
      </c>
      <c r="S178">
        <v>6198</v>
      </c>
      <c r="T178" s="3">
        <v>-12.367468863150648</v>
      </c>
      <c r="U178" s="3">
        <f t="shared" si="27"/>
        <v>-6.611199742359835</v>
      </c>
      <c r="V178" s="3">
        <f t="shared" si="28"/>
        <v>0.9166890983854898</v>
      </c>
      <c r="W178" s="2">
        <f>MAX($T$146:$T$181)-MAX(T178:T181)</f>
        <v>13.736884876458845</v>
      </c>
    </row>
    <row r="179" spans="2:23" ht="12.75">
      <c r="B179" t="s">
        <v>186</v>
      </c>
      <c r="C179" t="str">
        <f t="shared" si="29"/>
        <v>V</v>
      </c>
      <c r="D179">
        <f t="shared" si="30"/>
        <v>517</v>
      </c>
      <c r="E179">
        <v>0.5848</v>
      </c>
      <c r="F179">
        <v>0.5137</v>
      </c>
      <c r="G179">
        <f t="shared" si="31"/>
        <v>-5.204598688149042</v>
      </c>
      <c r="H179" t="s">
        <v>443</v>
      </c>
      <c r="I179" t="s">
        <v>432</v>
      </c>
      <c r="J179" t="str">
        <f t="shared" si="32"/>
        <v>VP517</v>
      </c>
      <c r="K179" t="str">
        <f t="shared" si="33"/>
        <v>V</v>
      </c>
      <c r="L179">
        <f t="shared" si="34"/>
        <v>517</v>
      </c>
      <c r="M179">
        <v>33</v>
      </c>
      <c r="N179" t="str">
        <f t="shared" si="35"/>
        <v>ok</v>
      </c>
      <c r="O179" s="2">
        <f>O178</f>
        <v>13.284157961536138</v>
      </c>
      <c r="P179" s="2">
        <f t="shared" si="26"/>
        <v>8.079559273387098</v>
      </c>
      <c r="Q179">
        <f t="shared" si="36"/>
        <v>0</v>
      </c>
      <c r="R179">
        <v>517</v>
      </c>
      <c r="S179">
        <v>6392</v>
      </c>
      <c r="T179" s="3">
        <v>-12.09976497509723</v>
      </c>
      <c r="U179" s="3">
        <f t="shared" si="27"/>
        <v>-6.8951662869481884</v>
      </c>
      <c r="V179" s="3">
        <f t="shared" si="28"/>
        <v>1.1843929864389082</v>
      </c>
      <c r="W179" s="2">
        <f t="shared" si="37"/>
        <v>13.736884876458845</v>
      </c>
    </row>
    <row r="180" spans="2:23" ht="12.75">
      <c r="B180" t="s">
        <v>81</v>
      </c>
      <c r="C180" t="str">
        <f t="shared" si="29"/>
        <v>H</v>
      </c>
      <c r="D180">
        <f t="shared" si="30"/>
        <v>518</v>
      </c>
      <c r="E180">
        <v>0.4328</v>
      </c>
      <c r="F180">
        <v>0.5279</v>
      </c>
      <c r="G180">
        <f t="shared" si="31"/>
        <v>-6.368844099246372</v>
      </c>
      <c r="H180" t="s">
        <v>443</v>
      </c>
      <c r="I180" t="s">
        <v>433</v>
      </c>
      <c r="J180" t="str">
        <f t="shared" si="32"/>
        <v>HP518</v>
      </c>
      <c r="K180" t="str">
        <f t="shared" si="33"/>
        <v>H</v>
      </c>
      <c r="L180">
        <f t="shared" si="34"/>
        <v>518</v>
      </c>
      <c r="M180">
        <v>34</v>
      </c>
      <c r="N180" t="str">
        <f t="shared" si="35"/>
        <v>ok</v>
      </c>
      <c r="O180" s="2">
        <f>O179</f>
        <v>13.284157961536138</v>
      </c>
      <c r="P180" s="2">
        <f t="shared" si="26"/>
        <v>6.915313862289766</v>
      </c>
      <c r="Q180">
        <f t="shared" si="36"/>
        <v>0</v>
      </c>
      <c r="R180">
        <v>518</v>
      </c>
      <c r="S180">
        <v>5077</v>
      </c>
      <c r="T180" s="3">
        <v>-14.100357033123828</v>
      </c>
      <c r="U180" s="3">
        <f t="shared" si="27"/>
        <v>-7.731512933877456</v>
      </c>
      <c r="V180" s="3">
        <f t="shared" si="28"/>
        <v>-0.8161990715876897</v>
      </c>
      <c r="W180" s="2">
        <f t="shared" si="37"/>
        <v>13.736884876458845</v>
      </c>
    </row>
    <row r="181" spans="2:23" ht="12.75">
      <c r="B181" t="s">
        <v>187</v>
      </c>
      <c r="C181" t="str">
        <f t="shared" si="29"/>
        <v>V</v>
      </c>
      <c r="D181">
        <f t="shared" si="30"/>
        <v>519</v>
      </c>
      <c r="E181">
        <v>0.4678</v>
      </c>
      <c r="F181">
        <v>0.42</v>
      </c>
      <c r="G181">
        <f t="shared" si="31"/>
        <v>-7.054297099492668</v>
      </c>
      <c r="H181" t="s">
        <v>443</v>
      </c>
      <c r="I181" t="s">
        <v>434</v>
      </c>
      <c r="J181" t="str">
        <f t="shared" si="32"/>
        <v>VP519</v>
      </c>
      <c r="K181" t="str">
        <f t="shared" si="33"/>
        <v>V</v>
      </c>
      <c r="L181">
        <f t="shared" si="34"/>
        <v>519</v>
      </c>
      <c r="M181">
        <v>35</v>
      </c>
      <c r="N181" t="str">
        <f t="shared" si="35"/>
        <v>ok</v>
      </c>
      <c r="O181" s="2">
        <f>O180</f>
        <v>13.284157961536138</v>
      </c>
      <c r="P181" s="2">
        <f t="shared" si="26"/>
        <v>6.22986086204347</v>
      </c>
      <c r="Q181">
        <f t="shared" si="36"/>
        <v>0</v>
      </c>
      <c r="R181">
        <v>519</v>
      </c>
      <c r="S181">
        <v>4988</v>
      </c>
      <c r="T181" s="3">
        <v>-14.253971405085835</v>
      </c>
      <c r="U181" s="3">
        <f t="shared" si="27"/>
        <v>-7.199674305593167</v>
      </c>
      <c r="V181" s="3">
        <f t="shared" si="28"/>
        <v>-0.9698134435496968</v>
      </c>
      <c r="W181" s="2">
        <f t="shared" si="37"/>
        <v>13.736884876458845</v>
      </c>
    </row>
    <row r="182" spans="7:23" ht="12.75">
      <c r="G182">
        <f>G181+50</f>
        <v>42.94570290050733</v>
      </c>
      <c r="O182" s="2">
        <v>-999</v>
      </c>
      <c r="P182" s="2">
        <v>999</v>
      </c>
      <c r="Q182">
        <f t="shared" si="36"/>
        <v>0</v>
      </c>
      <c r="T182" s="3">
        <v>99</v>
      </c>
      <c r="U182" s="3">
        <f t="shared" si="27"/>
        <v>56.05429709949267</v>
      </c>
      <c r="V182" s="3">
        <f t="shared" si="28"/>
        <v>-900</v>
      </c>
      <c r="W182" s="2">
        <v>-999</v>
      </c>
    </row>
    <row r="183" spans="2:23" ht="12.75">
      <c r="B183" t="s">
        <v>198</v>
      </c>
      <c r="C183" t="str">
        <f t="shared" si="29"/>
        <v>V</v>
      </c>
      <c r="D183">
        <f t="shared" si="30"/>
        <v>607</v>
      </c>
      <c r="E183">
        <v>2.468</v>
      </c>
      <c r="F183">
        <v>2.479</v>
      </c>
      <c r="G183">
        <f t="shared" si="31"/>
        <v>7.866238294004001</v>
      </c>
      <c r="H183" t="s">
        <v>441</v>
      </c>
      <c r="I183" t="s">
        <v>348</v>
      </c>
      <c r="J183" t="str">
        <f t="shared" si="32"/>
        <v>VP607</v>
      </c>
      <c r="K183" t="str">
        <f t="shared" si="33"/>
        <v>V</v>
      </c>
      <c r="L183">
        <f t="shared" si="34"/>
        <v>607</v>
      </c>
      <c r="M183">
        <v>0</v>
      </c>
      <c r="N183" t="str">
        <f t="shared" si="35"/>
        <v>ok</v>
      </c>
      <c r="O183" s="2">
        <f>MAX($G$183:$G$201)-MAX(G183:G186)</f>
        <v>0</v>
      </c>
      <c r="P183" s="2">
        <f t="shared" si="26"/>
        <v>7.866238294004001</v>
      </c>
      <c r="Q183">
        <f t="shared" si="36"/>
        <v>0</v>
      </c>
      <c r="R183">
        <v>607</v>
      </c>
      <c r="S183">
        <v>20060</v>
      </c>
      <c r="T183" s="3">
        <v>-2.165881727527946</v>
      </c>
      <c r="U183" s="3">
        <f t="shared" si="27"/>
        <v>-10.032120021531947</v>
      </c>
      <c r="V183" s="3">
        <f t="shared" si="28"/>
        <v>-2.165881727527946</v>
      </c>
      <c r="W183" s="2">
        <f>MAX($T$183:$T$201)-MAX(T183:T186)</f>
        <v>0</v>
      </c>
    </row>
    <row r="184" spans="2:23" ht="12.75">
      <c r="B184" t="s">
        <v>92</v>
      </c>
      <c r="C184" t="str">
        <f t="shared" si="29"/>
        <v>H</v>
      </c>
      <c r="D184">
        <f t="shared" si="30"/>
        <v>608</v>
      </c>
      <c r="E184">
        <v>2.713</v>
      </c>
      <c r="F184">
        <v>2.733</v>
      </c>
      <c r="G184">
        <f t="shared" si="31"/>
        <v>8.700952826799291</v>
      </c>
      <c r="H184" t="s">
        <v>441</v>
      </c>
      <c r="I184" t="s">
        <v>349</v>
      </c>
      <c r="J184" t="str">
        <f t="shared" si="32"/>
        <v>HP608</v>
      </c>
      <c r="K184" t="str">
        <f t="shared" si="33"/>
        <v>H</v>
      </c>
      <c r="L184">
        <f t="shared" si="34"/>
        <v>608</v>
      </c>
      <c r="M184">
        <v>1</v>
      </c>
      <c r="N184" t="str">
        <f t="shared" si="35"/>
        <v>ok</v>
      </c>
      <c r="O184" s="2">
        <f>O183</f>
        <v>0</v>
      </c>
      <c r="P184" s="2">
        <f t="shared" si="26"/>
        <v>8.700952826799291</v>
      </c>
      <c r="Q184">
        <f t="shared" si="36"/>
        <v>0</v>
      </c>
      <c r="R184">
        <v>608</v>
      </c>
      <c r="S184">
        <v>27450</v>
      </c>
      <c r="T184" s="3">
        <v>0.5583466745062964</v>
      </c>
      <c r="U184" s="3">
        <f t="shared" si="27"/>
        <v>-8.142606152292995</v>
      </c>
      <c r="V184" s="3">
        <f t="shared" si="28"/>
        <v>0.5583466745062964</v>
      </c>
      <c r="W184" s="2">
        <f>W183</f>
        <v>0</v>
      </c>
    </row>
    <row r="185" spans="2:23" ht="12.75">
      <c r="B185" t="s">
        <v>199</v>
      </c>
      <c r="C185" t="str">
        <f t="shared" si="29"/>
        <v>V</v>
      </c>
      <c r="D185">
        <f t="shared" si="30"/>
        <v>608</v>
      </c>
      <c r="E185">
        <v>2.733</v>
      </c>
      <c r="F185">
        <v>2.733</v>
      </c>
      <c r="G185">
        <f t="shared" si="31"/>
        <v>8.732792633853213</v>
      </c>
      <c r="H185" t="s">
        <v>441</v>
      </c>
      <c r="I185" t="s">
        <v>350</v>
      </c>
      <c r="J185" t="str">
        <f t="shared" si="32"/>
        <v>VP608</v>
      </c>
      <c r="K185" t="str">
        <f t="shared" si="33"/>
        <v>V</v>
      </c>
      <c r="L185">
        <f t="shared" si="34"/>
        <v>608</v>
      </c>
      <c r="M185">
        <v>2</v>
      </c>
      <c r="N185" t="str">
        <f t="shared" si="35"/>
        <v>ok</v>
      </c>
      <c r="O185" s="2">
        <f>O184</f>
        <v>0</v>
      </c>
      <c r="P185" s="2">
        <f t="shared" si="26"/>
        <v>8.732792633853213</v>
      </c>
      <c r="Q185">
        <f t="shared" si="36"/>
        <v>0</v>
      </c>
      <c r="R185">
        <v>608</v>
      </c>
      <c r="S185">
        <v>31370</v>
      </c>
      <c r="T185" s="3">
        <v>1.7177900727389641</v>
      </c>
      <c r="U185" s="3">
        <f t="shared" si="27"/>
        <v>-7.015002561114249</v>
      </c>
      <c r="V185" s="3">
        <f t="shared" si="28"/>
        <v>1.7177900727389641</v>
      </c>
      <c r="W185" s="2">
        <f>W184</f>
        <v>0</v>
      </c>
    </row>
    <row r="186" spans="2:23" ht="12.75">
      <c r="B186" t="s">
        <v>200</v>
      </c>
      <c r="C186" t="str">
        <f t="shared" si="29"/>
        <v>V</v>
      </c>
      <c r="D186">
        <f t="shared" si="30"/>
        <v>609</v>
      </c>
      <c r="E186">
        <v>2.383</v>
      </c>
      <c r="F186">
        <v>2.409</v>
      </c>
      <c r="G186">
        <f t="shared" si="31"/>
        <v>7.5897362743454755</v>
      </c>
      <c r="H186" t="s">
        <v>441</v>
      </c>
      <c r="I186" t="s">
        <v>351</v>
      </c>
      <c r="J186" t="str">
        <f t="shared" si="32"/>
        <v>VP609</v>
      </c>
      <c r="K186" t="str">
        <f t="shared" si="33"/>
        <v>V</v>
      </c>
      <c r="L186">
        <f t="shared" si="34"/>
        <v>609</v>
      </c>
      <c r="M186">
        <v>3</v>
      </c>
      <c r="N186" t="str">
        <f t="shared" si="35"/>
        <v>ok</v>
      </c>
      <c r="O186" s="2">
        <f>O185</f>
        <v>0</v>
      </c>
      <c r="P186" s="2">
        <f t="shared" si="26"/>
        <v>7.5897362743454755</v>
      </c>
      <c r="Q186">
        <f t="shared" si="36"/>
        <v>0</v>
      </c>
      <c r="R186">
        <v>609</v>
      </c>
      <c r="S186">
        <v>21720</v>
      </c>
      <c r="T186" s="3">
        <v>-1.4753038828797287</v>
      </c>
      <c r="U186" s="3">
        <f t="shared" si="27"/>
        <v>-9.065040157225205</v>
      </c>
      <c r="V186" s="3">
        <f t="shared" si="28"/>
        <v>-1.4753038828797287</v>
      </c>
      <c r="W186" s="2">
        <f>W185</f>
        <v>0</v>
      </c>
    </row>
    <row r="187" spans="2:23" ht="12.75">
      <c r="B187" t="s">
        <v>93</v>
      </c>
      <c r="C187" t="str">
        <f t="shared" si="29"/>
        <v>H</v>
      </c>
      <c r="D187">
        <f t="shared" si="30"/>
        <v>610</v>
      </c>
      <c r="E187">
        <v>2.228</v>
      </c>
      <c r="F187">
        <v>2.234</v>
      </c>
      <c r="G187">
        <f t="shared" si="31"/>
        <v>6.969991405676755</v>
      </c>
      <c r="H187" t="s">
        <v>441</v>
      </c>
      <c r="I187" t="s">
        <v>352</v>
      </c>
      <c r="J187" t="str">
        <f t="shared" si="32"/>
        <v>HP610</v>
      </c>
      <c r="K187" t="str">
        <f t="shared" si="33"/>
        <v>H</v>
      </c>
      <c r="L187">
        <f t="shared" si="34"/>
        <v>610</v>
      </c>
      <c r="M187">
        <v>4</v>
      </c>
      <c r="N187" t="str">
        <f t="shared" si="35"/>
        <v>ok</v>
      </c>
      <c r="O187" s="2">
        <f>MAX($G$183:$G$201)-MAX(G187:G190)</f>
        <v>1.7628012281764587</v>
      </c>
      <c r="P187" s="2">
        <f t="shared" si="26"/>
        <v>8.732792633853213</v>
      </c>
      <c r="Q187">
        <f t="shared" si="36"/>
        <v>0</v>
      </c>
      <c r="R187">
        <v>610</v>
      </c>
      <c r="S187">
        <v>23670</v>
      </c>
      <c r="T187" s="3">
        <v>-0.7285351426342856</v>
      </c>
      <c r="U187" s="3">
        <f t="shared" si="27"/>
        <v>-7.69852654831104</v>
      </c>
      <c r="V187" s="3">
        <f t="shared" si="28"/>
        <v>1.034266085542173</v>
      </c>
      <c r="W187" s="2">
        <f>MAX($T$183:$T$201)-MAX(T187:T190)</f>
        <v>1.607469750588308</v>
      </c>
    </row>
    <row r="188" spans="2:23" ht="12.75">
      <c r="B188" t="s">
        <v>201</v>
      </c>
      <c r="C188" t="str">
        <f t="shared" si="29"/>
        <v>V</v>
      </c>
      <c r="D188">
        <f t="shared" si="30"/>
        <v>611</v>
      </c>
      <c r="E188">
        <v>2.079</v>
      </c>
      <c r="F188">
        <v>2.108</v>
      </c>
      <c r="G188">
        <f t="shared" si="31"/>
        <v>6.417459304544986</v>
      </c>
      <c r="H188" t="s">
        <v>441</v>
      </c>
      <c r="I188" t="s">
        <v>353</v>
      </c>
      <c r="J188" t="str">
        <f t="shared" si="32"/>
        <v>VP611</v>
      </c>
      <c r="K188" t="str">
        <f t="shared" si="33"/>
        <v>V</v>
      </c>
      <c r="L188">
        <f t="shared" si="34"/>
        <v>611</v>
      </c>
      <c r="M188">
        <v>5</v>
      </c>
      <c r="N188" t="str">
        <f t="shared" si="35"/>
        <v>ok</v>
      </c>
      <c r="O188" s="2">
        <f>O187</f>
        <v>1.7628012281764587</v>
      </c>
      <c r="P188" s="2">
        <f t="shared" si="26"/>
        <v>8.180260532721444</v>
      </c>
      <c r="Q188">
        <f t="shared" si="36"/>
        <v>0</v>
      </c>
      <c r="R188">
        <v>611</v>
      </c>
      <c r="S188">
        <v>26070</v>
      </c>
      <c r="T188" s="3">
        <v>0.11032032215065612</v>
      </c>
      <c r="U188" s="3">
        <f t="shared" si="27"/>
        <v>-6.30713898239433</v>
      </c>
      <c r="V188" s="3">
        <f t="shared" si="28"/>
        <v>1.8731215503271148</v>
      </c>
      <c r="W188" s="2">
        <f>W187</f>
        <v>1.607469750588308</v>
      </c>
    </row>
    <row r="189" spans="2:23" ht="12.75">
      <c r="B189" t="s">
        <v>94</v>
      </c>
      <c r="C189" t="str">
        <f t="shared" si="29"/>
        <v>H</v>
      </c>
      <c r="D189">
        <f t="shared" si="30"/>
        <v>612</v>
      </c>
      <c r="E189">
        <v>2.007</v>
      </c>
      <c r="F189">
        <v>2.022</v>
      </c>
      <c r="G189">
        <f t="shared" si="31"/>
        <v>6.083345434487932</v>
      </c>
      <c r="H189" t="s">
        <v>441</v>
      </c>
      <c r="I189" t="s">
        <v>354</v>
      </c>
      <c r="J189" t="str">
        <f t="shared" si="32"/>
        <v>HP612</v>
      </c>
      <c r="K189" t="str">
        <f t="shared" si="33"/>
        <v>H</v>
      </c>
      <c r="L189">
        <f t="shared" si="34"/>
        <v>612</v>
      </c>
      <c r="M189">
        <v>6</v>
      </c>
      <c r="N189" t="str">
        <f t="shared" si="35"/>
        <v>ok</v>
      </c>
      <c r="O189" s="2">
        <f>O188</f>
        <v>1.7628012281764587</v>
      </c>
      <c r="P189" s="2">
        <f t="shared" si="26"/>
        <v>7.846146662664391</v>
      </c>
      <c r="Q189">
        <f t="shared" si="36"/>
        <v>0</v>
      </c>
      <c r="R189">
        <v>612</v>
      </c>
      <c r="S189">
        <v>23400</v>
      </c>
      <c r="T189" s="3">
        <v>-0.8281831530130717</v>
      </c>
      <c r="U189" s="3">
        <f t="shared" si="27"/>
        <v>-6.911528587501004</v>
      </c>
      <c r="V189" s="3">
        <f t="shared" si="28"/>
        <v>0.934618075163387</v>
      </c>
      <c r="W189" s="2">
        <f>W188</f>
        <v>1.607469750588308</v>
      </c>
    </row>
    <row r="190" spans="2:23" ht="12.75">
      <c r="B190" t="s">
        <v>202</v>
      </c>
      <c r="C190" t="str">
        <f t="shared" si="29"/>
        <v>V</v>
      </c>
      <c r="D190">
        <f t="shared" si="30"/>
        <v>613</v>
      </c>
      <c r="E190">
        <v>1.75</v>
      </c>
      <c r="F190">
        <v>1.788</v>
      </c>
      <c r="G190">
        <f t="shared" si="31"/>
        <v>4.954556658194463</v>
      </c>
      <c r="H190" t="s">
        <v>441</v>
      </c>
      <c r="I190" t="s">
        <v>355</v>
      </c>
      <c r="J190" t="str">
        <f t="shared" si="32"/>
        <v>VP613</v>
      </c>
      <c r="K190" t="str">
        <f t="shared" si="33"/>
        <v>V</v>
      </c>
      <c r="L190">
        <f t="shared" si="34"/>
        <v>613</v>
      </c>
      <c r="M190">
        <v>7</v>
      </c>
      <c r="N190" t="str">
        <f t="shared" si="35"/>
        <v>ok</v>
      </c>
      <c r="O190" s="2">
        <f>O189</f>
        <v>1.7628012281764587</v>
      </c>
      <c r="P190" s="2">
        <f t="shared" si="26"/>
        <v>6.717357886370921</v>
      </c>
      <c r="Q190">
        <f t="shared" si="36"/>
        <v>0</v>
      </c>
      <c r="R190">
        <v>613</v>
      </c>
      <c r="S190">
        <v>20640</v>
      </c>
      <c r="T190" s="3">
        <v>-1.9183064421124527</v>
      </c>
      <c r="U190" s="3">
        <f t="shared" si="27"/>
        <v>-6.872863100306915</v>
      </c>
      <c r="V190" s="3">
        <f t="shared" si="28"/>
        <v>-0.15550521393599404</v>
      </c>
      <c r="W190" s="2">
        <f>W189</f>
        <v>1.607469750588308</v>
      </c>
    </row>
    <row r="191" spans="2:23" ht="12.75">
      <c r="B191" t="s">
        <v>95</v>
      </c>
      <c r="C191" t="str">
        <f t="shared" si="29"/>
        <v>H</v>
      </c>
      <c r="D191">
        <f t="shared" si="30"/>
        <v>614</v>
      </c>
      <c r="E191">
        <v>1.735</v>
      </c>
      <c r="F191">
        <v>1.743</v>
      </c>
      <c r="G191">
        <f t="shared" si="31"/>
        <v>4.805991640054249</v>
      </c>
      <c r="H191" t="s">
        <v>441</v>
      </c>
      <c r="I191" t="s">
        <v>356</v>
      </c>
      <c r="J191" t="str">
        <f t="shared" si="32"/>
        <v>HP614</v>
      </c>
      <c r="K191" t="str">
        <f t="shared" si="33"/>
        <v>H</v>
      </c>
      <c r="L191">
        <f t="shared" si="34"/>
        <v>614</v>
      </c>
      <c r="M191">
        <v>8</v>
      </c>
      <c r="N191" t="str">
        <f t="shared" si="35"/>
        <v>ok</v>
      </c>
      <c r="O191" s="2">
        <f>MAX($G$183:$G$201)-MAX(G191:G194)</f>
        <v>3.926800993798964</v>
      </c>
      <c r="P191" s="2">
        <f t="shared" si="26"/>
        <v>8.732792633853213</v>
      </c>
      <c r="Q191">
        <f t="shared" si="36"/>
        <v>0</v>
      </c>
      <c r="R191">
        <v>614</v>
      </c>
      <c r="S191">
        <v>19610</v>
      </c>
      <c r="T191" s="3">
        <v>-2.362948427860246</v>
      </c>
      <c r="U191" s="3">
        <f t="shared" si="27"/>
        <v>-7.1689400679144955</v>
      </c>
      <c r="V191" s="3">
        <f t="shared" si="28"/>
        <v>1.563852565938718</v>
      </c>
      <c r="W191" s="2">
        <f>MAX($T$183:$T$201)-MAX(T191:T194)</f>
        <v>4.08073850059921</v>
      </c>
    </row>
    <row r="192" spans="2:23" ht="12.75">
      <c r="B192" t="s">
        <v>203</v>
      </c>
      <c r="C192" t="str">
        <f t="shared" si="29"/>
        <v>V</v>
      </c>
      <c r="D192">
        <f t="shared" si="30"/>
        <v>615</v>
      </c>
      <c r="E192">
        <v>1.452</v>
      </c>
      <c r="F192">
        <v>1.45</v>
      </c>
      <c r="G192">
        <f t="shared" si="31"/>
        <v>3.2333482487547176</v>
      </c>
      <c r="H192" t="s">
        <v>441</v>
      </c>
      <c r="I192" t="s">
        <v>357</v>
      </c>
      <c r="J192" t="str">
        <f t="shared" si="32"/>
        <v>VP615</v>
      </c>
      <c r="K192" t="str">
        <f t="shared" si="33"/>
        <v>V</v>
      </c>
      <c r="L192">
        <f t="shared" si="34"/>
        <v>615</v>
      </c>
      <c r="M192">
        <v>9</v>
      </c>
      <c r="N192" t="str">
        <f t="shared" si="35"/>
        <v>ok</v>
      </c>
      <c r="O192" s="2">
        <f>O191</f>
        <v>3.926800993798964</v>
      </c>
      <c r="P192" s="2">
        <f t="shared" si="26"/>
        <v>7.160149242553682</v>
      </c>
      <c r="Q192">
        <f t="shared" si="36"/>
        <v>0</v>
      </c>
      <c r="R192">
        <v>615</v>
      </c>
      <c r="S192">
        <v>16740</v>
      </c>
      <c r="T192" s="3">
        <v>-3.737391228071104</v>
      </c>
      <c r="U192" s="3">
        <f t="shared" si="27"/>
        <v>-6.9707394768258215</v>
      </c>
      <c r="V192" s="3">
        <f t="shared" si="28"/>
        <v>0.18940976572786017</v>
      </c>
      <c r="W192" s="2">
        <f>W191</f>
        <v>4.08073850059921</v>
      </c>
    </row>
    <row r="193" spans="2:23" ht="12.75">
      <c r="B193" t="s">
        <v>96</v>
      </c>
      <c r="C193" t="str">
        <f t="shared" si="29"/>
        <v>H</v>
      </c>
      <c r="D193">
        <f t="shared" si="30"/>
        <v>616</v>
      </c>
      <c r="E193">
        <v>1.32</v>
      </c>
      <c r="F193">
        <v>1.313</v>
      </c>
      <c r="G193">
        <f t="shared" si="31"/>
        <v>2.3884172688417395</v>
      </c>
      <c r="H193" t="s">
        <v>441</v>
      </c>
      <c r="I193" t="s">
        <v>358</v>
      </c>
      <c r="J193" t="str">
        <f t="shared" si="32"/>
        <v>HP616</v>
      </c>
      <c r="K193" t="str">
        <f t="shared" si="33"/>
        <v>H</v>
      </c>
      <c r="L193">
        <f t="shared" si="34"/>
        <v>616</v>
      </c>
      <c r="M193">
        <v>10</v>
      </c>
      <c r="N193" t="str">
        <f t="shared" si="35"/>
        <v>ok</v>
      </c>
      <c r="O193" s="2">
        <f>O192</f>
        <v>3.926800993798964</v>
      </c>
      <c r="P193" s="2">
        <f t="shared" si="26"/>
        <v>6.315218262640704</v>
      </c>
      <c r="Q193">
        <f t="shared" si="36"/>
        <v>0</v>
      </c>
      <c r="R193">
        <v>616</v>
      </c>
      <c r="S193">
        <v>14340</v>
      </c>
      <c r="T193" s="3">
        <v>-5.081517274580307</v>
      </c>
      <c r="U193" s="3">
        <f t="shared" si="27"/>
        <v>-7.469934543422046</v>
      </c>
      <c r="V193" s="3">
        <f t="shared" si="28"/>
        <v>-1.1547162807813427</v>
      </c>
      <c r="W193" s="2">
        <f>W192</f>
        <v>4.08073850059921</v>
      </c>
    </row>
    <row r="194" spans="2:23" ht="12.75">
      <c r="B194" t="s">
        <v>204</v>
      </c>
      <c r="C194" t="str">
        <f t="shared" si="29"/>
        <v>V</v>
      </c>
      <c r="D194">
        <f t="shared" si="30"/>
        <v>617</v>
      </c>
      <c r="E194">
        <v>1.193</v>
      </c>
      <c r="F194">
        <v>1.192</v>
      </c>
      <c r="G194">
        <f t="shared" si="31"/>
        <v>1.52916775424303</v>
      </c>
      <c r="H194" t="s">
        <v>441</v>
      </c>
      <c r="I194" t="s">
        <v>359</v>
      </c>
      <c r="J194" t="str">
        <f t="shared" si="32"/>
        <v>VP617</v>
      </c>
      <c r="K194" t="str">
        <f t="shared" si="33"/>
        <v>V</v>
      </c>
      <c r="L194">
        <f t="shared" si="34"/>
        <v>617</v>
      </c>
      <c r="M194">
        <v>11</v>
      </c>
      <c r="N194" t="str">
        <f t="shared" si="35"/>
        <v>ok</v>
      </c>
      <c r="O194" s="2">
        <f>O193</f>
        <v>3.926800993798964</v>
      </c>
      <c r="P194" s="2">
        <f t="shared" si="26"/>
        <v>5.455968748041994</v>
      </c>
      <c r="Q194">
        <f t="shared" si="36"/>
        <v>0</v>
      </c>
      <c r="R194">
        <v>617</v>
      </c>
      <c r="S194">
        <v>13200</v>
      </c>
      <c r="T194" s="3">
        <v>-5.80102167709893</v>
      </c>
      <c r="U194" s="3">
        <f t="shared" si="27"/>
        <v>-7.33018943134196</v>
      </c>
      <c r="V194" s="3">
        <f t="shared" si="28"/>
        <v>-1.8742206832999662</v>
      </c>
      <c r="W194" s="2">
        <f>W193</f>
        <v>4.08073850059921</v>
      </c>
    </row>
    <row r="195" spans="2:23" ht="12.75">
      <c r="B195" t="s">
        <v>97</v>
      </c>
      <c r="C195" t="str">
        <f t="shared" si="29"/>
        <v>H</v>
      </c>
      <c r="D195">
        <f t="shared" si="30"/>
        <v>618</v>
      </c>
      <c r="E195">
        <v>1.255</v>
      </c>
      <c r="F195">
        <v>1.271</v>
      </c>
      <c r="G195">
        <f t="shared" si="31"/>
        <v>2.0280670111066144</v>
      </c>
      <c r="H195" t="s">
        <v>441</v>
      </c>
      <c r="I195" t="s">
        <v>360</v>
      </c>
      <c r="J195" t="str">
        <f t="shared" si="32"/>
        <v>HP618</v>
      </c>
      <c r="K195" t="str">
        <f t="shared" si="33"/>
        <v>H</v>
      </c>
      <c r="L195">
        <f t="shared" si="34"/>
        <v>618</v>
      </c>
      <c r="M195">
        <v>12</v>
      </c>
      <c r="N195" t="str">
        <f t="shared" si="35"/>
        <v>ok</v>
      </c>
      <c r="O195" s="2">
        <f>MAX($G$183:$G$201)-MAX(G195:G198)</f>
        <v>6.704725622746599</v>
      </c>
      <c r="P195" s="2">
        <f aca="true" t="shared" si="38" ref="P195:P222">G195+O195</f>
        <v>8.732792633853213</v>
      </c>
      <c r="Q195">
        <f t="shared" si="36"/>
        <v>0</v>
      </c>
      <c r="R195">
        <v>618</v>
      </c>
      <c r="S195">
        <v>14460</v>
      </c>
      <c r="T195" s="3">
        <v>-5.009134442045678</v>
      </c>
      <c r="U195" s="3">
        <f aca="true" t="shared" si="39" ref="U195:U222">T195-G195</f>
        <v>-7.037201453152292</v>
      </c>
      <c r="V195" s="3">
        <f aca="true" t="shared" si="40" ref="V195:V222">T195+O195</f>
        <v>1.6955911807009212</v>
      </c>
      <c r="W195" s="2">
        <f>MAX($T$183:$T$201)-MAX(T195:T198)</f>
        <v>5.408608054438417</v>
      </c>
    </row>
    <row r="196" spans="2:23" ht="12.75">
      <c r="B196" t="s">
        <v>205</v>
      </c>
      <c r="C196" t="str">
        <f t="shared" si="29"/>
        <v>V</v>
      </c>
      <c r="D196">
        <f t="shared" si="30"/>
        <v>619</v>
      </c>
      <c r="E196">
        <v>1.029</v>
      </c>
      <c r="F196">
        <v>1.024</v>
      </c>
      <c r="G196">
        <f t="shared" si="31"/>
        <v>0.2271790741322133</v>
      </c>
      <c r="H196" t="s">
        <v>441</v>
      </c>
      <c r="I196" t="s">
        <v>361</v>
      </c>
      <c r="J196" t="str">
        <f t="shared" si="32"/>
        <v>VP619</v>
      </c>
      <c r="K196" t="str">
        <f t="shared" si="33"/>
        <v>V</v>
      </c>
      <c r="L196">
        <f t="shared" si="34"/>
        <v>619</v>
      </c>
      <c r="M196">
        <v>13</v>
      </c>
      <c r="N196" t="str">
        <f t="shared" si="35"/>
        <v>ok</v>
      </c>
      <c r="O196" s="2">
        <f>O195</f>
        <v>6.704725622746599</v>
      </c>
      <c r="P196" s="2">
        <f t="shared" si="38"/>
        <v>6.931904696878813</v>
      </c>
      <c r="Q196">
        <f t="shared" si="36"/>
        <v>0</v>
      </c>
      <c r="R196">
        <v>619</v>
      </c>
      <c r="S196">
        <v>12260</v>
      </c>
      <c r="T196" s="3">
        <v>-6.442690897567999</v>
      </c>
      <c r="U196" s="3">
        <f t="shared" si="39"/>
        <v>-6.669869971700213</v>
      </c>
      <c r="V196" s="3">
        <f t="shared" si="40"/>
        <v>0.2620347251785997</v>
      </c>
      <c r="W196" s="2">
        <f>W195</f>
        <v>5.408608054438417</v>
      </c>
    </row>
    <row r="197" spans="2:23" ht="12.75">
      <c r="B197" t="s">
        <v>98</v>
      </c>
      <c r="C197" t="str">
        <f t="shared" si="29"/>
        <v>H</v>
      </c>
      <c r="D197">
        <f t="shared" si="30"/>
        <v>620</v>
      </c>
      <c r="E197">
        <v>1.147</v>
      </c>
      <c r="F197">
        <v>1.178</v>
      </c>
      <c r="G197">
        <f t="shared" si="31"/>
        <v>1.3078592312398314</v>
      </c>
      <c r="H197" t="s">
        <v>441</v>
      </c>
      <c r="I197" t="s">
        <v>362</v>
      </c>
      <c r="J197" t="str">
        <f t="shared" si="32"/>
        <v>HP620</v>
      </c>
      <c r="K197" t="str">
        <f t="shared" si="33"/>
        <v>H</v>
      </c>
      <c r="L197">
        <f t="shared" si="34"/>
        <v>620</v>
      </c>
      <c r="M197">
        <v>14</v>
      </c>
      <c r="N197" t="str">
        <f t="shared" si="35"/>
        <v>ok</v>
      </c>
      <c r="O197" s="2">
        <f>O196</f>
        <v>6.704725622746599</v>
      </c>
      <c r="P197" s="2">
        <f t="shared" si="38"/>
        <v>8.01258485398643</v>
      </c>
      <c r="Q197">
        <f t="shared" si="36"/>
        <v>0</v>
      </c>
      <c r="R197">
        <v>620</v>
      </c>
      <c r="S197">
        <v>16830</v>
      </c>
      <c r="T197" s="3">
        <v>-3.6908179816994533</v>
      </c>
      <c r="U197" s="3">
        <f t="shared" si="39"/>
        <v>-4.998677212939285</v>
      </c>
      <c r="V197" s="3">
        <f t="shared" si="40"/>
        <v>3.0139076410471457</v>
      </c>
      <c r="W197" s="2">
        <f>W196</f>
        <v>5.408608054438417</v>
      </c>
    </row>
    <row r="198" spans="2:23" ht="12.75">
      <c r="B198" t="s">
        <v>206</v>
      </c>
      <c r="C198" t="str">
        <f t="shared" si="29"/>
        <v>V</v>
      </c>
      <c r="D198">
        <f t="shared" si="30"/>
        <v>620</v>
      </c>
      <c r="E198">
        <v>1.147</v>
      </c>
      <c r="F198">
        <v>1.178</v>
      </c>
      <c r="G198">
        <f t="shared" si="31"/>
        <v>1.3078592312398314</v>
      </c>
      <c r="H198" t="s">
        <v>441</v>
      </c>
      <c r="I198" t="s">
        <v>447</v>
      </c>
      <c r="J198" t="str">
        <f t="shared" si="32"/>
        <v>VP620</v>
      </c>
      <c r="K198" t="str">
        <f t="shared" si="33"/>
        <v>V</v>
      </c>
      <c r="L198">
        <f t="shared" si="34"/>
        <v>620</v>
      </c>
      <c r="M198">
        <v>15</v>
      </c>
      <c r="N198" t="str">
        <f t="shared" si="35"/>
        <v>ok</v>
      </c>
      <c r="O198" s="2">
        <f>O197</f>
        <v>6.704725622746599</v>
      </c>
      <c r="P198" s="2">
        <f t="shared" si="38"/>
        <v>8.01258485398643</v>
      </c>
      <c r="Q198">
        <f t="shared" si="36"/>
        <v>0</v>
      </c>
      <c r="R198">
        <v>620</v>
      </c>
      <c r="S198">
        <v>11640</v>
      </c>
      <c r="T198" s="3">
        <v>-6.893440694938533</v>
      </c>
      <c r="U198" s="3">
        <f t="shared" si="39"/>
        <v>-8.201299926178365</v>
      </c>
      <c r="V198" s="3">
        <f t="shared" si="40"/>
        <v>-0.1887150721919344</v>
      </c>
      <c r="W198" s="2">
        <f>W197</f>
        <v>5.408608054438417</v>
      </c>
    </row>
    <row r="199" spans="2:23" ht="12.75">
      <c r="B199" t="s">
        <v>207</v>
      </c>
      <c r="C199" t="str">
        <f aca="true" t="shared" si="41" ref="C199:C222">LEFT(B199,1)</f>
        <v>V</v>
      </c>
      <c r="D199">
        <f aca="true" t="shared" si="42" ref="D199:D222">VALUE(RIGHT(B199,LEN(B199)-2))</f>
        <v>621</v>
      </c>
      <c r="E199">
        <v>0.8529</v>
      </c>
      <c r="F199">
        <v>0.8604</v>
      </c>
      <c r="G199">
        <f aca="true" t="shared" si="43" ref="G199:G222">20*LOG((F199+E199)/2)</f>
        <v>-1.3439316155909427</v>
      </c>
      <c r="H199" t="s">
        <v>441</v>
      </c>
      <c r="I199" t="s">
        <v>363</v>
      </c>
      <c r="J199" t="str">
        <f aca="true" t="shared" si="44" ref="J199:J222">RIGHT(I199,LEN(I199)-2)</f>
        <v>VP621</v>
      </c>
      <c r="K199" t="str">
        <f aca="true" t="shared" si="45" ref="K199:K222">LEFT(J199,1)</f>
        <v>V</v>
      </c>
      <c r="L199">
        <f aca="true" t="shared" si="46" ref="L199:L222">VALUE(RIGHT(J199,LEN(J199)-2))</f>
        <v>621</v>
      </c>
      <c r="M199">
        <v>16</v>
      </c>
      <c r="N199" t="str">
        <f aca="true" t="shared" si="47" ref="N199:N222">IF(B199=J199,"ok","XXX")</f>
        <v>ok</v>
      </c>
      <c r="O199" s="2">
        <f>MAX($G$183:$G$201)-MAX(G199:G201)</f>
        <v>10.076724249444156</v>
      </c>
      <c r="P199" s="2">
        <f t="shared" si="38"/>
        <v>8.732792633853213</v>
      </c>
      <c r="Q199">
        <f t="shared" si="36"/>
        <v>0</v>
      </c>
      <c r="R199">
        <v>621</v>
      </c>
      <c r="S199">
        <v>10520</v>
      </c>
      <c r="T199" s="3">
        <v>-7.772185504861511</v>
      </c>
      <c r="U199" s="3">
        <f t="shared" si="39"/>
        <v>-6.428253889270568</v>
      </c>
      <c r="V199" s="3">
        <f t="shared" si="40"/>
        <v>2.3045387445826453</v>
      </c>
      <c r="W199" s="2">
        <f>MAX($T$183:$T$201)-MAX(T199:T201)</f>
        <v>9.489975577600475</v>
      </c>
    </row>
    <row r="200" spans="2:23" ht="12.75">
      <c r="B200" t="s">
        <v>99</v>
      </c>
      <c r="C200" t="str">
        <f t="shared" si="41"/>
        <v>H</v>
      </c>
      <c r="D200">
        <f t="shared" si="42"/>
        <v>622</v>
      </c>
      <c r="E200">
        <v>0.7845</v>
      </c>
      <c r="F200">
        <v>0.7848</v>
      </c>
      <c r="G200">
        <f t="shared" si="43"/>
        <v>-2.106480418337654</v>
      </c>
      <c r="H200" t="s">
        <v>441</v>
      </c>
      <c r="I200" t="s">
        <v>364</v>
      </c>
      <c r="J200" t="str">
        <f t="shared" si="44"/>
        <v>HP622</v>
      </c>
      <c r="K200" t="str">
        <f t="shared" si="45"/>
        <v>H</v>
      </c>
      <c r="L200">
        <f t="shared" si="46"/>
        <v>622</v>
      </c>
      <c r="M200">
        <v>17</v>
      </c>
      <c r="N200" t="str">
        <f t="shared" si="47"/>
        <v>ok</v>
      </c>
      <c r="O200" s="2">
        <f>O199</f>
        <v>10.076724249444156</v>
      </c>
      <c r="P200" s="2">
        <f t="shared" si="38"/>
        <v>7.970243831106503</v>
      </c>
      <c r="Q200">
        <f t="shared" si="36"/>
        <v>0</v>
      </c>
      <c r="R200">
        <v>622</v>
      </c>
      <c r="S200">
        <v>6234</v>
      </c>
      <c r="T200" s="3">
        <v>-12.317164342399508</v>
      </c>
      <c r="U200" s="3">
        <f t="shared" si="39"/>
        <v>-10.210683924061854</v>
      </c>
      <c r="V200" s="3">
        <f t="shared" si="40"/>
        <v>-2.2404400929553514</v>
      </c>
      <c r="W200" s="2">
        <f>W199</f>
        <v>9.489975577600475</v>
      </c>
    </row>
    <row r="201" spans="2:23" ht="12.75">
      <c r="B201" t="s">
        <v>208</v>
      </c>
      <c r="C201" t="str">
        <f t="shared" si="41"/>
        <v>V</v>
      </c>
      <c r="D201">
        <f t="shared" si="42"/>
        <v>623</v>
      </c>
      <c r="E201">
        <v>0.7106</v>
      </c>
      <c r="F201">
        <v>0.7351</v>
      </c>
      <c r="G201">
        <f t="shared" si="43"/>
        <v>-2.819036292862206</v>
      </c>
      <c r="H201" t="s">
        <v>441</v>
      </c>
      <c r="I201" t="s">
        <v>365</v>
      </c>
      <c r="J201" t="str">
        <f t="shared" si="44"/>
        <v>VP623</v>
      </c>
      <c r="K201" t="str">
        <f t="shared" si="45"/>
        <v>V</v>
      </c>
      <c r="L201">
        <f t="shared" si="46"/>
        <v>623</v>
      </c>
      <c r="M201">
        <v>18</v>
      </c>
      <c r="N201" t="str">
        <f t="shared" si="47"/>
        <v>ok</v>
      </c>
      <c r="O201" s="2">
        <f>O200</f>
        <v>10.076724249444156</v>
      </c>
      <c r="P201" s="2">
        <f t="shared" si="38"/>
        <v>7.25768795658195</v>
      </c>
      <c r="Q201">
        <f t="shared" si="36"/>
        <v>0</v>
      </c>
      <c r="R201">
        <v>623</v>
      </c>
      <c r="S201">
        <v>7619</v>
      </c>
      <c r="T201" s="3">
        <v>-10.57454082975569</v>
      </c>
      <c r="U201" s="3">
        <f t="shared" si="39"/>
        <v>-7.7555045368934845</v>
      </c>
      <c r="V201" s="3">
        <f t="shared" si="40"/>
        <v>-0.4978165803115342</v>
      </c>
      <c r="W201" s="2">
        <f>W200</f>
        <v>9.489975577600475</v>
      </c>
    </row>
    <row r="202" spans="7:23" ht="12.75">
      <c r="G202">
        <f>G201+50</f>
        <v>47.18096370713779</v>
      </c>
      <c r="O202" s="2">
        <v>-999</v>
      </c>
      <c r="P202" s="2">
        <v>999</v>
      </c>
      <c r="Q202">
        <f t="shared" si="36"/>
        <v>0</v>
      </c>
      <c r="T202" s="3">
        <v>99</v>
      </c>
      <c r="U202" s="3">
        <f t="shared" si="39"/>
        <v>51.81903629286221</v>
      </c>
      <c r="V202" s="3">
        <f t="shared" si="40"/>
        <v>-900</v>
      </c>
      <c r="W202">
        <v>-999</v>
      </c>
    </row>
    <row r="203" spans="2:23" ht="12.75">
      <c r="B203" t="s">
        <v>82</v>
      </c>
      <c r="C203" t="str">
        <f t="shared" si="41"/>
        <v>H</v>
      </c>
      <c r="D203">
        <f t="shared" si="42"/>
        <v>520</v>
      </c>
      <c r="E203">
        <v>0.7904</v>
      </c>
      <c r="F203">
        <v>0.7965</v>
      </c>
      <c r="G203">
        <f t="shared" si="43"/>
        <v>-2.0096087104641396</v>
      </c>
      <c r="H203" t="s">
        <v>440</v>
      </c>
      <c r="I203" t="s">
        <v>328</v>
      </c>
      <c r="J203" t="str">
        <f t="shared" si="44"/>
        <v>HP520</v>
      </c>
      <c r="K203" t="str">
        <f t="shared" si="45"/>
        <v>H</v>
      </c>
      <c r="L203">
        <f t="shared" si="46"/>
        <v>520</v>
      </c>
      <c r="M203">
        <v>0</v>
      </c>
      <c r="N203" t="str">
        <f t="shared" si="47"/>
        <v>ok</v>
      </c>
      <c r="O203" s="2">
        <f>MAX($G$203:$G$222)-MAX(G203:G206)</f>
        <v>5.709042310486853</v>
      </c>
      <c r="P203" s="2">
        <f t="shared" si="38"/>
        <v>3.6994336000227137</v>
      </c>
      <c r="Q203">
        <f t="shared" si="36"/>
        <v>0</v>
      </c>
      <c r="R203">
        <v>520</v>
      </c>
      <c r="S203">
        <v>5728</v>
      </c>
      <c r="T203" s="3">
        <v>-13.052440115219937</v>
      </c>
      <c r="U203" s="3">
        <f t="shared" si="39"/>
        <v>-11.042831404755798</v>
      </c>
      <c r="V203" s="3">
        <f t="shared" si="40"/>
        <v>-7.343397804733084</v>
      </c>
      <c r="W203" s="2">
        <f>MAX($T$203:$T$222)-MAX(T203:T206)</f>
        <v>5.757890260554234</v>
      </c>
    </row>
    <row r="204" spans="2:23" ht="12.75">
      <c r="B204" t="s">
        <v>188</v>
      </c>
      <c r="C204" t="str">
        <f t="shared" si="41"/>
        <v>V</v>
      </c>
      <c r="D204">
        <f t="shared" si="42"/>
        <v>521</v>
      </c>
      <c r="E204">
        <v>0.9091</v>
      </c>
      <c r="F204">
        <v>0.9052</v>
      </c>
      <c r="G204">
        <f t="shared" si="43"/>
        <v>-0.8464179018830891</v>
      </c>
      <c r="H204" t="s">
        <v>440</v>
      </c>
      <c r="I204" t="s">
        <v>329</v>
      </c>
      <c r="J204" t="str">
        <f t="shared" si="44"/>
        <v>VP521</v>
      </c>
      <c r="K204" t="str">
        <f t="shared" si="45"/>
        <v>V</v>
      </c>
      <c r="L204">
        <f t="shared" si="46"/>
        <v>521</v>
      </c>
      <c r="M204">
        <v>1</v>
      </c>
      <c r="N204" t="str">
        <f t="shared" si="47"/>
        <v>ok</v>
      </c>
      <c r="O204" s="2">
        <f>O203</f>
        <v>5.709042310486853</v>
      </c>
      <c r="P204" s="2">
        <f t="shared" si="38"/>
        <v>4.862624408603764</v>
      </c>
      <c r="Q204">
        <f t="shared" si="36"/>
        <v>0</v>
      </c>
      <c r="R204">
        <v>521</v>
      </c>
      <c r="S204">
        <v>15440</v>
      </c>
      <c r="T204" s="3">
        <v>-4.439554381221569</v>
      </c>
      <c r="U204" s="3">
        <f t="shared" si="39"/>
        <v>-3.5931364793384803</v>
      </c>
      <c r="V204" s="3">
        <f t="shared" si="40"/>
        <v>1.269487929265284</v>
      </c>
      <c r="W204" s="2">
        <f>W203</f>
        <v>5.757890260554234</v>
      </c>
    </row>
    <row r="205" spans="2:23" ht="12.75">
      <c r="B205" t="s">
        <v>83</v>
      </c>
      <c r="C205" t="str">
        <f t="shared" si="41"/>
        <v>H</v>
      </c>
      <c r="D205">
        <f t="shared" si="42"/>
        <v>522</v>
      </c>
      <c r="E205">
        <v>1.141</v>
      </c>
      <c r="F205">
        <v>1.153</v>
      </c>
      <c r="G205">
        <f t="shared" si="43"/>
        <v>1.1912683580253538</v>
      </c>
      <c r="H205" t="s">
        <v>440</v>
      </c>
      <c r="I205" t="s">
        <v>330</v>
      </c>
      <c r="J205" t="str">
        <f t="shared" si="44"/>
        <v>HP522</v>
      </c>
      <c r="K205" t="str">
        <f t="shared" si="45"/>
        <v>H</v>
      </c>
      <c r="L205">
        <f t="shared" si="46"/>
        <v>522</v>
      </c>
      <c r="M205">
        <v>3</v>
      </c>
      <c r="N205" t="str">
        <f t="shared" si="47"/>
        <v>ok</v>
      </c>
      <c r="O205" s="2">
        <f>O204</f>
        <v>5.709042310486853</v>
      </c>
      <c r="P205" s="2">
        <f t="shared" si="38"/>
        <v>6.900310668512207</v>
      </c>
      <c r="Q205">
        <f t="shared" si="36"/>
        <v>0</v>
      </c>
      <c r="R205">
        <v>522</v>
      </c>
      <c r="S205">
        <v>13650</v>
      </c>
      <c r="T205" s="3">
        <v>-5.509847273680421</v>
      </c>
      <c r="U205" s="3">
        <f t="shared" si="39"/>
        <v>-6.701115631705775</v>
      </c>
      <c r="V205" s="3">
        <f t="shared" si="40"/>
        <v>0.19919503680643214</v>
      </c>
      <c r="W205" s="2">
        <f>W204</f>
        <v>5.757890260554234</v>
      </c>
    </row>
    <row r="206" spans="2:23" ht="12.75">
      <c r="B206" t="s">
        <v>189</v>
      </c>
      <c r="C206" t="str">
        <f t="shared" si="41"/>
        <v>V</v>
      </c>
      <c r="D206">
        <f t="shared" si="42"/>
        <v>522</v>
      </c>
      <c r="E206">
        <v>1.412</v>
      </c>
      <c r="F206">
        <v>1.412</v>
      </c>
      <c r="G206">
        <f t="shared" si="43"/>
        <v>2.996693934315698</v>
      </c>
      <c r="H206" t="s">
        <v>440</v>
      </c>
      <c r="I206" t="s">
        <v>331</v>
      </c>
      <c r="J206" t="str">
        <f t="shared" si="44"/>
        <v>VP522</v>
      </c>
      <c r="K206" t="str">
        <f t="shared" si="45"/>
        <v>V</v>
      </c>
      <c r="L206">
        <f t="shared" si="46"/>
        <v>522</v>
      </c>
      <c r="M206">
        <v>4</v>
      </c>
      <c r="N206" t="str">
        <f t="shared" si="47"/>
        <v>ok</v>
      </c>
      <c r="O206" s="2">
        <f>O205</f>
        <v>5.709042310486853</v>
      </c>
      <c r="P206" s="2">
        <f t="shared" si="38"/>
        <v>8.705736244802551</v>
      </c>
      <c r="Q206">
        <f t="shared" si="36"/>
        <v>0</v>
      </c>
      <c r="R206">
        <v>522</v>
      </c>
      <c r="S206">
        <v>12600</v>
      </c>
      <c r="T206" s="3">
        <v>-6.205089398864672</v>
      </c>
      <c r="U206" s="3">
        <f t="shared" si="39"/>
        <v>-9.20178333318037</v>
      </c>
      <c r="V206" s="3">
        <f t="shared" si="40"/>
        <v>-0.49604708837781875</v>
      </c>
      <c r="W206" s="2">
        <f>W205</f>
        <v>5.757890260554234</v>
      </c>
    </row>
    <row r="207" spans="2:23" ht="12.75">
      <c r="B207" t="s">
        <v>190</v>
      </c>
      <c r="C207" t="str">
        <f t="shared" si="41"/>
        <v>V</v>
      </c>
      <c r="D207">
        <f t="shared" si="42"/>
        <v>523</v>
      </c>
      <c r="E207">
        <v>1.031</v>
      </c>
      <c r="F207">
        <v>1.025</v>
      </c>
      <c r="G207">
        <f t="shared" si="43"/>
        <v>0.23986229318513877</v>
      </c>
      <c r="H207" t="s">
        <v>440</v>
      </c>
      <c r="I207" t="s">
        <v>332</v>
      </c>
      <c r="J207" t="str">
        <f t="shared" si="44"/>
        <v>VP523</v>
      </c>
      <c r="K207" t="str">
        <f t="shared" si="45"/>
        <v>V</v>
      </c>
      <c r="L207">
        <f t="shared" si="46"/>
        <v>523</v>
      </c>
      <c r="M207">
        <v>5</v>
      </c>
      <c r="N207" t="str">
        <f t="shared" si="47"/>
        <v>ok</v>
      </c>
      <c r="O207" s="2">
        <f>MAX($G$203:$G$222)-MAX(G207:G210)</f>
        <v>6.2614186793460185</v>
      </c>
      <c r="P207" s="2">
        <f t="shared" si="38"/>
        <v>6.501280972531157</v>
      </c>
      <c r="Q207">
        <f t="shared" si="36"/>
        <v>0</v>
      </c>
      <c r="R207">
        <v>523</v>
      </c>
      <c r="S207">
        <v>12780</v>
      </c>
      <c r="T207" s="3">
        <v>-6.081883224768305</v>
      </c>
      <c r="U207" s="3">
        <f t="shared" si="39"/>
        <v>-6.321745517953444</v>
      </c>
      <c r="V207" s="3">
        <f t="shared" si="40"/>
        <v>0.1795354545777137</v>
      </c>
      <c r="W207" s="2">
        <f>MAX($T$203:$T$222)-MAX(T207:T210)</f>
        <v>5.803011866638727</v>
      </c>
    </row>
    <row r="208" spans="2:23" ht="12.75">
      <c r="B208" t="s">
        <v>84</v>
      </c>
      <c r="C208" t="str">
        <f t="shared" si="41"/>
        <v>H</v>
      </c>
      <c r="D208">
        <f t="shared" si="42"/>
        <v>524</v>
      </c>
      <c r="E208">
        <v>1.103</v>
      </c>
      <c r="F208">
        <v>1.165</v>
      </c>
      <c r="G208">
        <f t="shared" si="43"/>
        <v>1.0922610911377548</v>
      </c>
      <c r="H208" t="s">
        <v>440</v>
      </c>
      <c r="I208" t="s">
        <v>333</v>
      </c>
      <c r="J208" t="str">
        <f t="shared" si="44"/>
        <v>HP524</v>
      </c>
      <c r="K208" t="str">
        <f t="shared" si="45"/>
        <v>H</v>
      </c>
      <c r="L208">
        <f t="shared" si="46"/>
        <v>524</v>
      </c>
      <c r="M208">
        <v>6</v>
      </c>
      <c r="N208" t="str">
        <f t="shared" si="47"/>
        <v>ok</v>
      </c>
      <c r="O208" s="2">
        <f>O207</f>
        <v>6.2614186793460185</v>
      </c>
      <c r="P208" s="2">
        <f t="shared" si="38"/>
        <v>7.353679770483773</v>
      </c>
      <c r="Q208">
        <f t="shared" si="36"/>
        <v>0</v>
      </c>
      <c r="R208">
        <v>524</v>
      </c>
      <c r="S208">
        <v>12840</v>
      </c>
      <c r="T208" s="3">
        <v>-6.041199826559222</v>
      </c>
      <c r="U208" s="3">
        <f t="shared" si="39"/>
        <v>-7.1334609176969765</v>
      </c>
      <c r="V208" s="3">
        <f t="shared" si="40"/>
        <v>0.22021885278679676</v>
      </c>
      <c r="W208" s="2">
        <f aca="true" t="shared" si="48" ref="W208:W222">W207</f>
        <v>5.803011866638727</v>
      </c>
    </row>
    <row r="209" spans="2:23" ht="12.75">
      <c r="B209" t="s">
        <v>191</v>
      </c>
      <c r="C209" t="str">
        <f t="shared" si="41"/>
        <v>V</v>
      </c>
      <c r="D209">
        <f t="shared" si="42"/>
        <v>525</v>
      </c>
      <c r="E209">
        <v>1.205</v>
      </c>
      <c r="F209">
        <v>1.206</v>
      </c>
      <c r="G209">
        <f t="shared" si="43"/>
        <v>1.6233442942694496</v>
      </c>
      <c r="H209" t="s">
        <v>440</v>
      </c>
      <c r="I209" t="s">
        <v>334</v>
      </c>
      <c r="J209" t="str">
        <f t="shared" si="44"/>
        <v>VP525</v>
      </c>
      <c r="K209" t="str">
        <f t="shared" si="45"/>
        <v>V</v>
      </c>
      <c r="L209">
        <f t="shared" si="46"/>
        <v>525</v>
      </c>
      <c r="M209">
        <v>7</v>
      </c>
      <c r="N209" t="str">
        <f t="shared" si="47"/>
        <v>ok</v>
      </c>
      <c r="O209" s="2">
        <f>O208</f>
        <v>6.2614186793460185</v>
      </c>
      <c r="P209" s="2">
        <f t="shared" si="38"/>
        <v>7.884762973615468</v>
      </c>
      <c r="Q209">
        <f t="shared" si="36"/>
        <v>0</v>
      </c>
      <c r="R209">
        <v>525</v>
      </c>
      <c r="S209">
        <v>13330</v>
      </c>
      <c r="T209" s="3">
        <v>-5.715897312938736</v>
      </c>
      <c r="U209" s="3">
        <f t="shared" si="39"/>
        <v>-7.339241607208185</v>
      </c>
      <c r="V209" s="3">
        <f t="shared" si="40"/>
        <v>0.5455213664072822</v>
      </c>
      <c r="W209" s="2">
        <f t="shared" si="48"/>
        <v>5.803011866638727</v>
      </c>
    </row>
    <row r="210" spans="2:23" ht="12.75">
      <c r="B210" t="s">
        <v>85</v>
      </c>
      <c r="C210" t="str">
        <f t="shared" si="41"/>
        <v>H</v>
      </c>
      <c r="D210">
        <f t="shared" si="42"/>
        <v>526</v>
      </c>
      <c r="E210">
        <v>1.317</v>
      </c>
      <c r="F210">
        <v>1.333</v>
      </c>
      <c r="G210">
        <f t="shared" si="43"/>
        <v>2.4443175654565326</v>
      </c>
      <c r="H210" t="s">
        <v>440</v>
      </c>
      <c r="I210" t="s">
        <v>335</v>
      </c>
      <c r="J210" t="str">
        <f t="shared" si="44"/>
        <v>HP526</v>
      </c>
      <c r="K210" t="str">
        <f t="shared" si="45"/>
        <v>H</v>
      </c>
      <c r="L210">
        <f t="shared" si="46"/>
        <v>526</v>
      </c>
      <c r="M210">
        <v>8</v>
      </c>
      <c r="N210" t="str">
        <f t="shared" si="47"/>
        <v>ok</v>
      </c>
      <c r="O210" s="2">
        <f>O209</f>
        <v>6.2614186793460185</v>
      </c>
      <c r="P210" s="2">
        <f t="shared" si="38"/>
        <v>8.705736244802551</v>
      </c>
      <c r="Q210">
        <f t="shared" si="36"/>
        <v>0</v>
      </c>
      <c r="R210">
        <v>526</v>
      </c>
      <c r="S210">
        <v>15360</v>
      </c>
      <c r="T210" s="3">
        <v>-4.484675987306062</v>
      </c>
      <c r="U210" s="3">
        <f t="shared" si="39"/>
        <v>-6.928993552762595</v>
      </c>
      <c r="V210" s="3">
        <f t="shared" si="40"/>
        <v>1.7767426920399565</v>
      </c>
      <c r="W210" s="2">
        <f t="shared" si="48"/>
        <v>5.803011866638727</v>
      </c>
    </row>
    <row r="211" spans="2:23" ht="12.75">
      <c r="B211" t="s">
        <v>192</v>
      </c>
      <c r="C211" t="str">
        <f t="shared" si="41"/>
        <v>V</v>
      </c>
      <c r="D211">
        <f t="shared" si="42"/>
        <v>527</v>
      </c>
      <c r="E211">
        <v>1.497</v>
      </c>
      <c r="F211">
        <v>1.533</v>
      </c>
      <c r="G211">
        <f t="shared" si="43"/>
        <v>3.608252656766477</v>
      </c>
      <c r="H211" t="s">
        <v>440</v>
      </c>
      <c r="I211" t="s">
        <v>336</v>
      </c>
      <c r="J211" t="str">
        <f t="shared" si="44"/>
        <v>VP527</v>
      </c>
      <c r="K211" t="str">
        <f t="shared" si="45"/>
        <v>V</v>
      </c>
      <c r="L211">
        <f t="shared" si="46"/>
        <v>527</v>
      </c>
      <c r="M211">
        <v>9</v>
      </c>
      <c r="N211" t="str">
        <f t="shared" si="47"/>
        <v>ok</v>
      </c>
      <c r="O211" s="2">
        <f>MAX($G$203:$G$222)-MAX(G211:G214)</f>
        <v>2.334036043226047</v>
      </c>
      <c r="P211" s="2">
        <f t="shared" si="38"/>
        <v>5.942288699992524</v>
      </c>
      <c r="Q211">
        <f t="shared" si="36"/>
        <v>0</v>
      </c>
      <c r="R211">
        <v>527</v>
      </c>
      <c r="S211">
        <v>15430</v>
      </c>
      <c r="T211" s="3">
        <v>-4.445181779952961</v>
      </c>
      <c r="U211" s="3">
        <f t="shared" si="39"/>
        <v>-8.053434436719439</v>
      </c>
      <c r="V211" s="3">
        <f t="shared" si="40"/>
        <v>-2.1111457367269137</v>
      </c>
      <c r="W211" s="2">
        <f>MAX($T$203:$T$222)-MAX(T211:T214)</f>
        <v>2.1949085148139886</v>
      </c>
    </row>
    <row r="212" spans="2:23" ht="12.75">
      <c r="B212" t="s">
        <v>86</v>
      </c>
      <c r="C212" t="str">
        <f t="shared" si="41"/>
        <v>H</v>
      </c>
      <c r="D212">
        <f t="shared" si="42"/>
        <v>528</v>
      </c>
      <c r="E212">
        <v>1.666</v>
      </c>
      <c r="F212">
        <v>1.689</v>
      </c>
      <c r="G212">
        <f t="shared" si="43"/>
        <v>4.493250576820594</v>
      </c>
      <c r="H212" t="s">
        <v>440</v>
      </c>
      <c r="I212" t="s">
        <v>337</v>
      </c>
      <c r="J212" t="str">
        <f t="shared" si="44"/>
        <v>HP528</v>
      </c>
      <c r="K212" t="str">
        <f t="shared" si="45"/>
        <v>H</v>
      </c>
      <c r="L212">
        <f t="shared" si="46"/>
        <v>528</v>
      </c>
      <c r="M212">
        <v>10</v>
      </c>
      <c r="N212" t="str">
        <f t="shared" si="47"/>
        <v>ok</v>
      </c>
      <c r="O212" s="2">
        <f>O211</f>
        <v>2.334036043226047</v>
      </c>
      <c r="P212" s="2">
        <f t="shared" si="38"/>
        <v>6.827286620046641</v>
      </c>
      <c r="Q212">
        <f t="shared" si="36"/>
        <v>0</v>
      </c>
      <c r="R212">
        <v>528</v>
      </c>
      <c r="S212">
        <v>18110</v>
      </c>
      <c r="T212" s="3">
        <v>-3.0541312949347628</v>
      </c>
      <c r="U212" s="3">
        <f t="shared" si="39"/>
        <v>-7.5473818717553565</v>
      </c>
      <c r="V212" s="3">
        <f t="shared" si="40"/>
        <v>-0.7200952517087158</v>
      </c>
      <c r="W212" s="2">
        <f t="shared" si="48"/>
        <v>2.1949085148139886</v>
      </c>
    </row>
    <row r="213" spans="2:23" ht="12.75">
      <c r="B213" t="s">
        <v>193</v>
      </c>
      <c r="C213" t="str">
        <f t="shared" si="41"/>
        <v>V</v>
      </c>
      <c r="D213">
        <f t="shared" si="42"/>
        <v>529</v>
      </c>
      <c r="E213">
        <v>1.914</v>
      </c>
      <c r="F213">
        <v>1.938</v>
      </c>
      <c r="G213">
        <f t="shared" si="43"/>
        <v>5.693125655770314</v>
      </c>
      <c r="H213" t="s">
        <v>440</v>
      </c>
      <c r="I213" t="s">
        <v>338</v>
      </c>
      <c r="J213" t="str">
        <f t="shared" si="44"/>
        <v>VP529</v>
      </c>
      <c r="K213" t="str">
        <f t="shared" si="45"/>
        <v>V</v>
      </c>
      <c r="L213">
        <f t="shared" si="46"/>
        <v>529</v>
      </c>
      <c r="M213">
        <v>11</v>
      </c>
      <c r="N213" t="str">
        <f t="shared" si="47"/>
        <v>ok</v>
      </c>
      <c r="O213" s="2">
        <f>O212</f>
        <v>2.334036043226047</v>
      </c>
      <c r="P213" s="2">
        <f t="shared" si="38"/>
        <v>8.02716169899636</v>
      </c>
      <c r="Q213">
        <f aca="true" t="shared" si="49" ref="Q213:Q222">L213-R213</f>
        <v>0</v>
      </c>
      <c r="R213">
        <v>529</v>
      </c>
      <c r="S213">
        <v>21260</v>
      </c>
      <c r="T213" s="3">
        <v>-1.6612350974703816</v>
      </c>
      <c r="U213" s="3">
        <f t="shared" si="39"/>
        <v>-7.354360753240695</v>
      </c>
      <c r="V213" s="3">
        <f t="shared" si="40"/>
        <v>0.6728009457556654</v>
      </c>
      <c r="W213" s="2">
        <f t="shared" si="48"/>
        <v>2.1949085148139886</v>
      </c>
    </row>
    <row r="214" spans="2:23" ht="12.75">
      <c r="B214" t="s">
        <v>87</v>
      </c>
      <c r="C214" t="str">
        <f t="shared" si="41"/>
        <v>H</v>
      </c>
      <c r="D214">
        <f t="shared" si="42"/>
        <v>530</v>
      </c>
      <c r="E214">
        <v>2.071</v>
      </c>
      <c r="F214">
        <v>2.094</v>
      </c>
      <c r="G214">
        <f t="shared" si="43"/>
        <v>6.3717002015765045</v>
      </c>
      <c r="H214" t="s">
        <v>440</v>
      </c>
      <c r="I214" t="s">
        <v>339</v>
      </c>
      <c r="J214" t="str">
        <f t="shared" si="44"/>
        <v>HP530</v>
      </c>
      <c r="K214" t="str">
        <f t="shared" si="45"/>
        <v>H</v>
      </c>
      <c r="L214">
        <f t="shared" si="46"/>
        <v>530</v>
      </c>
      <c r="M214">
        <v>12</v>
      </c>
      <c r="N214" t="str">
        <f t="shared" si="47"/>
        <v>ok</v>
      </c>
      <c r="O214" s="2">
        <f>O213</f>
        <v>2.334036043226047</v>
      </c>
      <c r="P214" s="2">
        <f t="shared" si="38"/>
        <v>8.705736244802551</v>
      </c>
      <c r="Q214">
        <f t="shared" si="49"/>
        <v>0</v>
      </c>
      <c r="R214">
        <v>530</v>
      </c>
      <c r="S214">
        <v>23270</v>
      </c>
      <c r="T214" s="3">
        <v>-0.8765726354813239</v>
      </c>
      <c r="U214" s="3">
        <f t="shared" si="39"/>
        <v>-7.248272837057828</v>
      </c>
      <c r="V214" s="3">
        <f t="shared" si="40"/>
        <v>1.457463407744723</v>
      </c>
      <c r="W214" s="2">
        <f t="shared" si="48"/>
        <v>2.1949085148139886</v>
      </c>
    </row>
    <row r="215" spans="2:23" ht="12.75">
      <c r="B215" t="s">
        <v>194</v>
      </c>
      <c r="C215" t="str">
        <f t="shared" si="41"/>
        <v>V</v>
      </c>
      <c r="D215">
        <f t="shared" si="42"/>
        <v>531</v>
      </c>
      <c r="E215">
        <v>2.247</v>
      </c>
      <c r="F215">
        <v>2.13</v>
      </c>
      <c r="G215">
        <f t="shared" si="43"/>
        <v>6.802931018982656</v>
      </c>
      <c r="H215" t="s">
        <v>440</v>
      </c>
      <c r="I215" t="s">
        <v>340</v>
      </c>
      <c r="J215" t="str">
        <f t="shared" si="44"/>
        <v>VP531</v>
      </c>
      <c r="K215" t="str">
        <f t="shared" si="45"/>
        <v>V</v>
      </c>
      <c r="L215">
        <f t="shared" si="46"/>
        <v>531</v>
      </c>
      <c r="M215">
        <v>13</v>
      </c>
      <c r="N215" t="str">
        <f t="shared" si="47"/>
        <v>ok</v>
      </c>
      <c r="O215" s="2">
        <f>MAX($G$203:$G$222)-MAX(G215:G218)</f>
        <v>0</v>
      </c>
      <c r="P215" s="2">
        <f t="shared" si="38"/>
        <v>6.802931018982656</v>
      </c>
      <c r="Q215">
        <f t="shared" si="49"/>
        <v>0</v>
      </c>
      <c r="R215">
        <v>531</v>
      </c>
      <c r="S215">
        <v>25680</v>
      </c>
      <c r="T215" s="3">
        <v>-0.02059991327959665</v>
      </c>
      <c r="U215" s="3">
        <f t="shared" si="39"/>
        <v>-6.823530932262253</v>
      </c>
      <c r="V215" s="3">
        <f t="shared" si="40"/>
        <v>-0.02059991327959665</v>
      </c>
      <c r="W215" s="2">
        <f>MAX($T$203:$T$222)-MAX(T215:T218)</f>
        <v>0.8778629802864515</v>
      </c>
    </row>
    <row r="216" spans="2:23" ht="12.75">
      <c r="B216" t="s">
        <v>88</v>
      </c>
      <c r="C216" t="str">
        <f t="shared" si="41"/>
        <v>H</v>
      </c>
      <c r="D216">
        <f t="shared" si="42"/>
        <v>532</v>
      </c>
      <c r="E216">
        <v>2.309</v>
      </c>
      <c r="F216">
        <v>2.326</v>
      </c>
      <c r="G216">
        <f t="shared" si="43"/>
        <v>7.300394856330693</v>
      </c>
      <c r="H216" t="s">
        <v>440</v>
      </c>
      <c r="I216" t="s">
        <v>341</v>
      </c>
      <c r="J216" t="str">
        <f t="shared" si="44"/>
        <v>HP532</v>
      </c>
      <c r="K216" t="str">
        <f t="shared" si="45"/>
        <v>H</v>
      </c>
      <c r="L216">
        <f t="shared" si="46"/>
        <v>532</v>
      </c>
      <c r="M216">
        <v>14</v>
      </c>
      <c r="N216" t="str">
        <f t="shared" si="47"/>
        <v>ok</v>
      </c>
      <c r="O216" s="2">
        <f>O215</f>
        <v>0</v>
      </c>
      <c r="P216" s="2">
        <f t="shared" si="38"/>
        <v>7.300394856330693</v>
      </c>
      <c r="Q216">
        <f t="shared" si="49"/>
        <v>0</v>
      </c>
      <c r="R216">
        <v>532</v>
      </c>
      <c r="S216">
        <v>25930</v>
      </c>
      <c r="T216" s="3">
        <v>0.06355003417110083</v>
      </c>
      <c r="U216" s="3">
        <f t="shared" si="39"/>
        <v>-7.2368448221595925</v>
      </c>
      <c r="V216" s="3">
        <f t="shared" si="40"/>
        <v>0.06355003417110083</v>
      </c>
      <c r="W216" s="2">
        <f t="shared" si="48"/>
        <v>0.8778629802864515</v>
      </c>
    </row>
    <row r="217" spans="2:23" ht="12.75">
      <c r="B217" t="s">
        <v>195</v>
      </c>
      <c r="C217" t="str">
        <f t="shared" si="41"/>
        <v>V</v>
      </c>
      <c r="D217">
        <f t="shared" si="42"/>
        <v>601</v>
      </c>
      <c r="E217">
        <v>2.494</v>
      </c>
      <c r="F217">
        <v>2.526</v>
      </c>
      <c r="G217">
        <f t="shared" si="43"/>
        <v>7.993474429620761</v>
      </c>
      <c r="H217" t="s">
        <v>440</v>
      </c>
      <c r="I217" t="s">
        <v>342</v>
      </c>
      <c r="J217" t="str">
        <f t="shared" si="44"/>
        <v>VP601</v>
      </c>
      <c r="K217" t="str">
        <f t="shared" si="45"/>
        <v>V</v>
      </c>
      <c r="L217">
        <f t="shared" si="46"/>
        <v>601</v>
      </c>
      <c r="M217">
        <v>15</v>
      </c>
      <c r="N217" t="str">
        <f t="shared" si="47"/>
        <v>ok</v>
      </c>
      <c r="O217" s="2">
        <f>O216</f>
        <v>0</v>
      </c>
      <c r="P217" s="2">
        <f t="shared" si="38"/>
        <v>7.993474429620761</v>
      </c>
      <c r="Q217">
        <f t="shared" si="49"/>
        <v>0</v>
      </c>
      <c r="R217">
        <v>601</v>
      </c>
      <c r="S217">
        <v>27080</v>
      </c>
      <c r="T217" s="3">
        <v>0.44047289904621323</v>
      </c>
      <c r="U217" s="3">
        <f t="shared" si="39"/>
        <v>-7.553001530574548</v>
      </c>
      <c r="V217" s="3">
        <f t="shared" si="40"/>
        <v>0.44047289904621323</v>
      </c>
      <c r="W217" s="2">
        <f t="shared" si="48"/>
        <v>0.8778629802864515</v>
      </c>
    </row>
    <row r="218" spans="2:23" ht="12.75">
      <c r="B218" t="s">
        <v>89</v>
      </c>
      <c r="C218" t="str">
        <f t="shared" si="41"/>
        <v>H</v>
      </c>
      <c r="D218">
        <f t="shared" si="42"/>
        <v>602</v>
      </c>
      <c r="E218">
        <v>2.71</v>
      </c>
      <c r="F218">
        <v>2.739</v>
      </c>
      <c r="G218">
        <f t="shared" si="43"/>
        <v>8.705736244802551</v>
      </c>
      <c r="H218" t="s">
        <v>440</v>
      </c>
      <c r="I218" t="s">
        <v>343</v>
      </c>
      <c r="J218" t="str">
        <f t="shared" si="44"/>
        <v>HP602</v>
      </c>
      <c r="K218" t="str">
        <f t="shared" si="45"/>
        <v>H</v>
      </c>
      <c r="L218">
        <f t="shared" si="46"/>
        <v>602</v>
      </c>
      <c r="M218">
        <v>16</v>
      </c>
      <c r="N218" t="str">
        <f t="shared" si="47"/>
        <v>ok</v>
      </c>
      <c r="O218" s="2">
        <f>O217</f>
        <v>0</v>
      </c>
      <c r="P218" s="2">
        <f t="shared" si="38"/>
        <v>8.705736244802551</v>
      </c>
      <c r="Q218">
        <f t="shared" si="49"/>
        <v>0</v>
      </c>
      <c r="R218">
        <v>602</v>
      </c>
      <c r="S218">
        <v>12890</v>
      </c>
      <c r="T218" s="3">
        <v>-6.007441954147865</v>
      </c>
      <c r="U218" s="3">
        <f t="shared" si="39"/>
        <v>-14.713178198950416</v>
      </c>
      <c r="V218" s="3">
        <f t="shared" si="40"/>
        <v>-6.007441954147865</v>
      </c>
      <c r="W218" s="2">
        <f t="shared" si="48"/>
        <v>0.8778629802864515</v>
      </c>
    </row>
    <row r="219" spans="2:23" ht="12.75">
      <c r="B219" t="s">
        <v>196</v>
      </c>
      <c r="C219" t="str">
        <f t="shared" si="41"/>
        <v>V</v>
      </c>
      <c r="D219">
        <f t="shared" si="42"/>
        <v>603</v>
      </c>
      <c r="E219">
        <v>2.445</v>
      </c>
      <c r="F219">
        <v>2.453</v>
      </c>
      <c r="G219">
        <f t="shared" si="43"/>
        <v>7.779775702494281</v>
      </c>
      <c r="H219" t="s">
        <v>440</v>
      </c>
      <c r="I219" t="s">
        <v>344</v>
      </c>
      <c r="J219" t="str">
        <f t="shared" si="44"/>
        <v>VP603</v>
      </c>
      <c r="K219" t="str">
        <f t="shared" si="45"/>
        <v>V</v>
      </c>
      <c r="L219">
        <f t="shared" si="46"/>
        <v>603</v>
      </c>
      <c r="M219">
        <v>17</v>
      </c>
      <c r="N219" t="str">
        <f t="shared" si="47"/>
        <v>ok</v>
      </c>
      <c r="O219" s="2">
        <f>MAX($G$203:$G$222)-MAX(G219:G222)</f>
        <v>0.24737662944930427</v>
      </c>
      <c r="P219" s="2">
        <f t="shared" si="38"/>
        <v>8.027152331943586</v>
      </c>
      <c r="Q219">
        <f t="shared" si="49"/>
        <v>0</v>
      </c>
      <c r="R219">
        <v>603</v>
      </c>
      <c r="S219">
        <v>29960</v>
      </c>
      <c r="T219" s="3">
        <v>1.3183358793326647</v>
      </c>
      <c r="U219" s="3">
        <f t="shared" si="39"/>
        <v>-6.461439823161617</v>
      </c>
      <c r="V219" s="3">
        <f t="shared" si="40"/>
        <v>1.565712508781969</v>
      </c>
      <c r="W219" s="2">
        <f>MAX($T$203:$T$222)-MAX(T219:T222)</f>
        <v>0</v>
      </c>
    </row>
    <row r="220" spans="2:23" ht="12.75">
      <c r="B220" t="s">
        <v>90</v>
      </c>
      <c r="C220" t="str">
        <f t="shared" si="41"/>
        <v>H</v>
      </c>
      <c r="D220">
        <f t="shared" si="42"/>
        <v>604</v>
      </c>
      <c r="E220">
        <v>2.21</v>
      </c>
      <c r="F220">
        <v>2.215</v>
      </c>
      <c r="G220">
        <f t="shared" si="43"/>
        <v>6.8976655873972605</v>
      </c>
      <c r="H220" t="s">
        <v>440</v>
      </c>
      <c r="I220" t="s">
        <v>345</v>
      </c>
      <c r="J220" t="str">
        <f t="shared" si="44"/>
        <v>HP604</v>
      </c>
      <c r="K220" t="str">
        <f t="shared" si="45"/>
        <v>H</v>
      </c>
      <c r="L220">
        <f t="shared" si="46"/>
        <v>604</v>
      </c>
      <c r="M220">
        <v>18</v>
      </c>
      <c r="N220" t="str">
        <f t="shared" si="47"/>
        <v>ok</v>
      </c>
      <c r="O220" s="2">
        <f>O219</f>
        <v>0.24737662944930427</v>
      </c>
      <c r="P220" s="2">
        <f t="shared" si="38"/>
        <v>7.145042216846565</v>
      </c>
      <c r="Q220">
        <f t="shared" si="49"/>
        <v>0</v>
      </c>
      <c r="R220">
        <v>604</v>
      </c>
      <c r="S220">
        <v>18070</v>
      </c>
      <c r="T220" s="3">
        <v>-3.07333724999728</v>
      </c>
      <c r="U220" s="3">
        <f t="shared" si="39"/>
        <v>-9.97100283739454</v>
      </c>
      <c r="V220" s="3">
        <f t="shared" si="40"/>
        <v>-2.825960620547976</v>
      </c>
      <c r="W220" s="2">
        <f t="shared" si="48"/>
        <v>0</v>
      </c>
    </row>
    <row r="221" spans="2:23" ht="12.75">
      <c r="B221" t="s">
        <v>197</v>
      </c>
      <c r="C221" t="str">
        <f t="shared" si="41"/>
        <v>V</v>
      </c>
      <c r="D221">
        <f t="shared" si="42"/>
        <v>605</v>
      </c>
      <c r="E221">
        <v>1.978</v>
      </c>
      <c r="F221">
        <v>1.994</v>
      </c>
      <c r="G221">
        <f t="shared" si="43"/>
        <v>5.959584883187247</v>
      </c>
      <c r="H221" t="s">
        <v>440</v>
      </c>
      <c r="I221" t="s">
        <v>346</v>
      </c>
      <c r="J221" t="str">
        <f t="shared" si="44"/>
        <v>VP605</v>
      </c>
      <c r="K221" t="str">
        <f t="shared" si="45"/>
        <v>V</v>
      </c>
      <c r="L221">
        <f t="shared" si="46"/>
        <v>605</v>
      </c>
      <c r="M221">
        <v>19</v>
      </c>
      <c r="N221" t="str">
        <f t="shared" si="47"/>
        <v>ok</v>
      </c>
      <c r="O221" s="2">
        <f>O220</f>
        <v>0.24737662944930427</v>
      </c>
      <c r="P221" s="2">
        <f t="shared" si="38"/>
        <v>6.206961512636552</v>
      </c>
      <c r="Q221">
        <f t="shared" si="49"/>
        <v>0</v>
      </c>
      <c r="R221">
        <v>605</v>
      </c>
      <c r="S221">
        <v>16720</v>
      </c>
      <c r="T221" s="3">
        <v>-3.7477748391559658</v>
      </c>
      <c r="U221" s="3">
        <f t="shared" si="39"/>
        <v>-9.707359722343213</v>
      </c>
      <c r="V221" s="3">
        <f t="shared" si="40"/>
        <v>-3.5003982097066615</v>
      </c>
      <c r="W221" s="2">
        <f t="shared" si="48"/>
        <v>0</v>
      </c>
    </row>
    <row r="222" spans="2:23" ht="12.75">
      <c r="B222" t="s">
        <v>91</v>
      </c>
      <c r="C222" t="str">
        <f t="shared" si="41"/>
        <v>H</v>
      </c>
      <c r="D222">
        <f t="shared" si="42"/>
        <v>606</v>
      </c>
      <c r="E222">
        <v>2.64</v>
      </c>
      <c r="F222">
        <v>2.656</v>
      </c>
      <c r="G222">
        <f t="shared" si="43"/>
        <v>8.458359615353247</v>
      </c>
      <c r="H222" t="s">
        <v>440</v>
      </c>
      <c r="I222" t="s">
        <v>347</v>
      </c>
      <c r="J222" t="str">
        <f t="shared" si="44"/>
        <v>HP606</v>
      </c>
      <c r="K222" t="str">
        <f t="shared" si="45"/>
        <v>H</v>
      </c>
      <c r="L222">
        <f t="shared" si="46"/>
        <v>606</v>
      </c>
      <c r="M222">
        <v>20</v>
      </c>
      <c r="N222" t="str">
        <f t="shared" si="47"/>
        <v>ok</v>
      </c>
      <c r="O222" s="2">
        <f>O221</f>
        <v>0.24737662944930427</v>
      </c>
      <c r="P222" s="2">
        <f t="shared" si="38"/>
        <v>8.705736244802551</v>
      </c>
      <c r="Q222">
        <f t="shared" si="49"/>
        <v>0</v>
      </c>
      <c r="R222">
        <v>606</v>
      </c>
      <c r="S222">
        <v>15110</v>
      </c>
      <c r="T222" s="3">
        <v>-4.627211014435403</v>
      </c>
      <c r="U222" s="3">
        <f t="shared" si="39"/>
        <v>-13.08557062978865</v>
      </c>
      <c r="V222" s="3">
        <f t="shared" si="40"/>
        <v>-4.379834384986099</v>
      </c>
      <c r="W222" s="2">
        <f t="shared" si="48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Q16" sqref="Q16"/>
    </sheetView>
  </sheetViews>
  <sheetFormatPr defaultColWidth="9.140625" defaultRowHeight="12.75"/>
  <sheetData>
    <row r="1" spans="1:2" ht="12.75">
      <c r="A1" s="6" t="s">
        <v>457</v>
      </c>
      <c r="B1" s="6" t="s">
        <v>459</v>
      </c>
    </row>
    <row r="2" spans="1:2" ht="12.75">
      <c r="A2" s="7">
        <v>-15</v>
      </c>
      <c r="B2" s="4">
        <v>0</v>
      </c>
    </row>
    <row r="3" spans="1:2" ht="12.75">
      <c r="A3" s="7">
        <v>-14.5</v>
      </c>
      <c r="B3" s="4">
        <v>0</v>
      </c>
    </row>
    <row r="4" spans="1:2" ht="12.75">
      <c r="A4" s="7">
        <v>-14</v>
      </c>
      <c r="B4" s="4">
        <v>0</v>
      </c>
    </row>
    <row r="5" spans="1:2" ht="12.75">
      <c r="A5" s="7">
        <v>-13.5</v>
      </c>
      <c r="B5" s="4">
        <v>0</v>
      </c>
    </row>
    <row r="6" spans="1:2" ht="12.75">
      <c r="A6" s="7">
        <v>-13</v>
      </c>
      <c r="B6" s="4">
        <v>0</v>
      </c>
    </row>
    <row r="7" spans="1:2" ht="12.75">
      <c r="A7" s="7">
        <v>-12.5</v>
      </c>
      <c r="B7" s="4">
        <v>0</v>
      </c>
    </row>
    <row r="8" spans="1:2" ht="12.75">
      <c r="A8" s="7">
        <v>-12</v>
      </c>
      <c r="B8" s="4">
        <v>0</v>
      </c>
    </row>
    <row r="9" spans="1:2" ht="12.75">
      <c r="A9" s="7">
        <v>-11.5</v>
      </c>
      <c r="B9" s="4">
        <v>0</v>
      </c>
    </row>
    <row r="10" spans="1:2" ht="12.75">
      <c r="A10" s="7">
        <v>-11</v>
      </c>
      <c r="B10" s="4">
        <v>1</v>
      </c>
    </row>
    <row r="11" spans="1:2" ht="12.75">
      <c r="A11" s="7">
        <v>-10.5</v>
      </c>
      <c r="B11" s="4">
        <v>0</v>
      </c>
    </row>
    <row r="12" spans="1:2" ht="12.75">
      <c r="A12" s="7">
        <v>-10</v>
      </c>
      <c r="B12" s="4">
        <v>0</v>
      </c>
    </row>
    <row r="13" spans="1:2" ht="12.75">
      <c r="A13" s="7">
        <v>-9.5</v>
      </c>
      <c r="B13" s="4">
        <v>0</v>
      </c>
    </row>
    <row r="14" spans="1:2" ht="12.75">
      <c r="A14" s="7">
        <v>-9</v>
      </c>
      <c r="B14" s="4">
        <v>0</v>
      </c>
    </row>
    <row r="15" spans="1:2" ht="12.75">
      <c r="A15" s="7">
        <v>-8.5</v>
      </c>
      <c r="B15" s="4">
        <v>1</v>
      </c>
    </row>
    <row r="16" spans="1:2" ht="12.75">
      <c r="A16" s="7">
        <v>-8</v>
      </c>
      <c r="B16" s="4">
        <v>0</v>
      </c>
    </row>
    <row r="17" spans="1:2" ht="12.75">
      <c r="A17" s="7">
        <v>-7.5</v>
      </c>
      <c r="B17" s="4">
        <v>2</v>
      </c>
    </row>
    <row r="18" spans="1:2" ht="12.75">
      <c r="A18" s="7">
        <v>-7</v>
      </c>
      <c r="B18" s="4">
        <v>5</v>
      </c>
    </row>
    <row r="19" spans="1:2" ht="12.75">
      <c r="A19" s="7">
        <v>-6.5</v>
      </c>
      <c r="B19" s="4">
        <v>14</v>
      </c>
    </row>
    <row r="20" spans="1:2" ht="12.75">
      <c r="A20" s="7">
        <v>-6</v>
      </c>
      <c r="B20" s="4">
        <v>5</v>
      </c>
    </row>
    <row r="21" spans="1:2" ht="12.75">
      <c r="A21" s="7">
        <v>-5.5</v>
      </c>
      <c r="B21" s="4">
        <v>3</v>
      </c>
    </row>
    <row r="22" spans="1:2" ht="12.75">
      <c r="A22" s="7">
        <v>-5</v>
      </c>
      <c r="B22" s="4">
        <v>0</v>
      </c>
    </row>
    <row r="23" spans="1:2" ht="12.75">
      <c r="A23" s="7">
        <v>-4.5</v>
      </c>
      <c r="B23" s="4">
        <v>1</v>
      </c>
    </row>
    <row r="24" spans="1:2" ht="12.75">
      <c r="A24" s="7">
        <v>-4</v>
      </c>
      <c r="B24" s="4">
        <v>0</v>
      </c>
    </row>
    <row r="25" spans="1:2" ht="12.75">
      <c r="A25" s="7">
        <v>-3.5</v>
      </c>
      <c r="B25" s="4">
        <v>0</v>
      </c>
    </row>
    <row r="26" spans="1:2" ht="12.75">
      <c r="A26" s="7">
        <v>-3</v>
      </c>
      <c r="B26" s="4">
        <v>0</v>
      </c>
    </row>
    <row r="27" spans="1:2" ht="12.75">
      <c r="A27" s="7">
        <v>-2.5</v>
      </c>
      <c r="B27" s="4">
        <v>0</v>
      </c>
    </row>
    <row r="28" spans="1:2" ht="12.75">
      <c r="A28" s="7">
        <v>-2</v>
      </c>
      <c r="B28" s="4">
        <v>0</v>
      </c>
    </row>
    <row r="29" spans="1:2" ht="12.75">
      <c r="A29" s="7">
        <v>-1.5</v>
      </c>
      <c r="B29" s="4">
        <v>1</v>
      </c>
    </row>
    <row r="30" spans="1:2" ht="12.75">
      <c r="A30" s="7">
        <v>-1</v>
      </c>
      <c r="B30" s="4">
        <v>0</v>
      </c>
    </row>
    <row r="31" spans="1:2" ht="12.75">
      <c r="A31" s="7">
        <v>-0.5</v>
      </c>
      <c r="B31" s="4">
        <v>0</v>
      </c>
    </row>
    <row r="32" spans="1:2" ht="12.75">
      <c r="A32" s="7">
        <v>0</v>
      </c>
      <c r="B32" s="4">
        <v>0</v>
      </c>
    </row>
    <row r="33" spans="1:2" ht="13.5" thickBot="1">
      <c r="A33" s="5" t="s">
        <v>458</v>
      </c>
      <c r="B3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R15" sqref="R15"/>
    </sheetView>
  </sheetViews>
  <sheetFormatPr defaultColWidth="9.140625" defaultRowHeight="12.75"/>
  <sheetData>
    <row r="1" spans="1:2" ht="12.75">
      <c r="A1" s="6" t="s">
        <v>457</v>
      </c>
      <c r="B1" s="6" t="s">
        <v>459</v>
      </c>
    </row>
    <row r="2" spans="1:2" ht="12.75">
      <c r="A2" s="7">
        <v>-15</v>
      </c>
      <c r="B2" s="4">
        <v>0</v>
      </c>
    </row>
    <row r="3" spans="1:2" ht="12.75">
      <c r="A3" s="7">
        <v>-14.5</v>
      </c>
      <c r="B3" s="4">
        <v>0</v>
      </c>
    </row>
    <row r="4" spans="1:2" ht="12.75">
      <c r="A4" s="7">
        <v>-14</v>
      </c>
      <c r="B4" s="4">
        <v>0</v>
      </c>
    </row>
    <row r="5" spans="1:2" ht="12.75">
      <c r="A5" s="7">
        <v>-13.5</v>
      </c>
      <c r="B5" s="4">
        <v>0</v>
      </c>
    </row>
    <row r="6" spans="1:2" ht="12.75">
      <c r="A6" s="7">
        <v>-13</v>
      </c>
      <c r="B6" s="4">
        <v>0</v>
      </c>
    </row>
    <row r="7" spans="1:2" ht="12.75">
      <c r="A7" s="7">
        <v>-12.5</v>
      </c>
      <c r="B7" s="4">
        <v>0</v>
      </c>
    </row>
    <row r="8" spans="1:2" ht="12.75">
      <c r="A8" s="7">
        <v>-12</v>
      </c>
      <c r="B8" s="4">
        <v>0</v>
      </c>
    </row>
    <row r="9" spans="1:2" ht="12.75">
      <c r="A9" s="7">
        <v>-11.5</v>
      </c>
      <c r="B9" s="4">
        <v>0</v>
      </c>
    </row>
    <row r="10" spans="1:2" ht="12.75">
      <c r="A10" s="7">
        <v>-11</v>
      </c>
      <c r="B10" s="4">
        <v>0</v>
      </c>
    </row>
    <row r="11" spans="1:2" ht="12.75">
      <c r="A11" s="7">
        <v>-10.5</v>
      </c>
      <c r="B11" s="4">
        <v>0</v>
      </c>
    </row>
    <row r="12" spans="1:2" ht="12.75">
      <c r="A12" s="7">
        <v>-10</v>
      </c>
      <c r="B12" s="4">
        <v>0</v>
      </c>
    </row>
    <row r="13" spans="1:2" ht="12.75">
      <c r="A13" s="7">
        <v>-9.5</v>
      </c>
      <c r="B13" s="4">
        <v>0</v>
      </c>
    </row>
    <row r="14" spans="1:2" ht="12.75">
      <c r="A14" s="7">
        <v>-9</v>
      </c>
      <c r="B14" s="4">
        <v>0</v>
      </c>
    </row>
    <row r="15" spans="1:2" ht="12.75">
      <c r="A15" s="7">
        <v>-8.5</v>
      </c>
      <c r="B15" s="4">
        <v>0</v>
      </c>
    </row>
    <row r="16" spans="1:2" ht="12.75">
      <c r="A16" s="7">
        <v>-8</v>
      </c>
      <c r="B16" s="4">
        <v>1</v>
      </c>
    </row>
    <row r="17" spans="1:2" ht="12.75">
      <c r="A17" s="7">
        <v>-7.5</v>
      </c>
      <c r="B17" s="4">
        <v>5</v>
      </c>
    </row>
    <row r="18" spans="1:2" ht="12.75">
      <c r="A18" s="7">
        <v>-7</v>
      </c>
      <c r="B18" s="4">
        <v>12</v>
      </c>
    </row>
    <row r="19" spans="1:2" ht="12.75">
      <c r="A19" s="7">
        <v>-6.5</v>
      </c>
      <c r="B19" s="4">
        <v>11</v>
      </c>
    </row>
    <row r="20" spans="1:2" ht="12.75">
      <c r="A20" s="7">
        <v>-6</v>
      </c>
      <c r="B20" s="4">
        <v>6</v>
      </c>
    </row>
    <row r="21" spans="1:2" ht="12.75">
      <c r="A21" s="7">
        <v>-5.5</v>
      </c>
      <c r="B21" s="4">
        <v>1</v>
      </c>
    </row>
    <row r="22" spans="1:2" ht="12.75">
      <c r="A22" s="7">
        <v>-5</v>
      </c>
      <c r="B22" s="4">
        <v>0</v>
      </c>
    </row>
    <row r="23" spans="1:2" ht="12.75">
      <c r="A23" s="7">
        <v>-4.5</v>
      </c>
      <c r="B23" s="4">
        <v>0</v>
      </c>
    </row>
    <row r="24" spans="1:2" ht="12.75">
      <c r="A24" s="7">
        <v>-4</v>
      </c>
      <c r="B24" s="4">
        <v>0</v>
      </c>
    </row>
    <row r="25" spans="1:2" ht="12.75">
      <c r="A25" s="7">
        <v>-3.5</v>
      </c>
      <c r="B25" s="4">
        <v>0</v>
      </c>
    </row>
    <row r="26" spans="1:2" ht="12.75">
      <c r="A26" s="7">
        <v>-3</v>
      </c>
      <c r="B26" s="4">
        <v>0</v>
      </c>
    </row>
    <row r="27" spans="1:2" ht="12.75">
      <c r="A27" s="7">
        <v>-2.5</v>
      </c>
      <c r="B27" s="4">
        <v>0</v>
      </c>
    </row>
    <row r="28" spans="1:2" ht="12.75">
      <c r="A28" s="7">
        <v>-2</v>
      </c>
      <c r="B28" s="4">
        <v>0</v>
      </c>
    </row>
    <row r="29" spans="1:2" ht="12.75">
      <c r="A29" s="7">
        <v>-1.5</v>
      </c>
      <c r="B29" s="4">
        <v>0</v>
      </c>
    </row>
    <row r="30" spans="1:2" ht="12.75">
      <c r="A30" s="7">
        <v>-1</v>
      </c>
      <c r="B30" s="4">
        <v>0</v>
      </c>
    </row>
    <row r="31" spans="1:2" ht="12.75">
      <c r="A31" s="7">
        <v>-0.5</v>
      </c>
      <c r="B31" s="4">
        <v>0</v>
      </c>
    </row>
    <row r="32" spans="1:2" ht="12.75">
      <c r="A32" s="7">
        <v>0</v>
      </c>
      <c r="B32" s="4">
        <v>0</v>
      </c>
    </row>
    <row r="33" spans="1:2" ht="13.5" thickBot="1">
      <c r="A33" s="5" t="s">
        <v>458</v>
      </c>
      <c r="B3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P32" sqref="P32"/>
    </sheetView>
  </sheetViews>
  <sheetFormatPr defaultColWidth="9.140625" defaultRowHeight="12.75"/>
  <sheetData>
    <row r="1" spans="1:2" ht="12.75">
      <c r="A1" s="6" t="s">
        <v>457</v>
      </c>
      <c r="B1" s="6" t="s">
        <v>459</v>
      </c>
    </row>
    <row r="2" spans="1:2" ht="12.75">
      <c r="A2" s="7">
        <v>-15</v>
      </c>
      <c r="B2" s="4">
        <v>0</v>
      </c>
    </row>
    <row r="3" spans="1:2" ht="12.75">
      <c r="A3" s="7">
        <v>-14.5</v>
      </c>
      <c r="B3" s="4">
        <v>0</v>
      </c>
    </row>
    <row r="4" spans="1:2" ht="12.75">
      <c r="A4" s="7">
        <v>-14</v>
      </c>
      <c r="B4" s="4">
        <v>0</v>
      </c>
    </row>
    <row r="5" spans="1:2" ht="12.75">
      <c r="A5" s="7">
        <v>-13.5</v>
      </c>
      <c r="B5" s="4">
        <v>0</v>
      </c>
    </row>
    <row r="6" spans="1:2" ht="12.75">
      <c r="A6" s="7">
        <v>-13</v>
      </c>
      <c r="B6" s="4">
        <v>0</v>
      </c>
    </row>
    <row r="7" spans="1:2" ht="12.75">
      <c r="A7" s="7">
        <v>-12.5</v>
      </c>
      <c r="B7" s="4">
        <v>0</v>
      </c>
    </row>
    <row r="8" spans="1:2" ht="12.75">
      <c r="A8" s="7">
        <v>-12</v>
      </c>
      <c r="B8" s="4">
        <v>0</v>
      </c>
    </row>
    <row r="9" spans="1:2" ht="12.75">
      <c r="A9" s="7">
        <v>-11.5</v>
      </c>
      <c r="B9" s="4">
        <v>0</v>
      </c>
    </row>
    <row r="10" spans="1:2" ht="12.75">
      <c r="A10" s="7">
        <v>-11</v>
      </c>
      <c r="B10" s="4">
        <v>0</v>
      </c>
    </row>
    <row r="11" spans="1:2" ht="12.75">
      <c r="A11" s="7">
        <v>-10.5</v>
      </c>
      <c r="B11" s="4">
        <v>0</v>
      </c>
    </row>
    <row r="12" spans="1:2" ht="12.75">
      <c r="A12" s="7">
        <v>-10</v>
      </c>
      <c r="B12" s="4">
        <v>1</v>
      </c>
    </row>
    <row r="13" spans="1:2" ht="12.75">
      <c r="A13" s="7">
        <v>-9.5</v>
      </c>
      <c r="B13" s="4">
        <v>0</v>
      </c>
    </row>
    <row r="14" spans="1:2" ht="12.75">
      <c r="A14" s="7">
        <v>-9</v>
      </c>
      <c r="B14" s="4">
        <v>1</v>
      </c>
    </row>
    <row r="15" spans="1:2" ht="12.75">
      <c r="A15" s="7">
        <v>-8.5</v>
      </c>
      <c r="B15" s="4">
        <v>1</v>
      </c>
    </row>
    <row r="16" spans="1:2" ht="12.75">
      <c r="A16" s="7">
        <v>-8</v>
      </c>
      <c r="B16" s="4">
        <v>1</v>
      </c>
    </row>
    <row r="17" spans="1:2" ht="12.75">
      <c r="A17" s="7">
        <v>-7.5</v>
      </c>
      <c r="B17" s="4">
        <v>4</v>
      </c>
    </row>
    <row r="18" spans="1:2" ht="12.75">
      <c r="A18" s="7">
        <v>-7</v>
      </c>
      <c r="B18" s="4">
        <v>11</v>
      </c>
    </row>
    <row r="19" spans="1:2" ht="12.75">
      <c r="A19" s="7">
        <v>-6.5</v>
      </c>
      <c r="B19" s="4">
        <v>11</v>
      </c>
    </row>
    <row r="20" spans="1:2" ht="12.75">
      <c r="A20" s="7">
        <v>-6</v>
      </c>
      <c r="B20" s="4">
        <v>4</v>
      </c>
    </row>
    <row r="21" spans="1:2" ht="12.75">
      <c r="A21" s="7">
        <v>-5.5</v>
      </c>
      <c r="B21" s="4">
        <v>3</v>
      </c>
    </row>
    <row r="22" spans="1:2" ht="12.75">
      <c r="A22" s="7">
        <v>-5</v>
      </c>
      <c r="B22" s="4">
        <v>0</v>
      </c>
    </row>
    <row r="23" spans="1:2" ht="12.75">
      <c r="A23" s="7">
        <v>-4.5</v>
      </c>
      <c r="B23" s="4">
        <v>0</v>
      </c>
    </row>
    <row r="24" spans="1:2" ht="12.75">
      <c r="A24" s="7">
        <v>-4</v>
      </c>
      <c r="B24" s="4">
        <v>0</v>
      </c>
    </row>
    <row r="25" spans="1:2" ht="12.75">
      <c r="A25" s="7">
        <v>-3.5</v>
      </c>
      <c r="B25" s="4">
        <v>0</v>
      </c>
    </row>
    <row r="26" spans="1:2" ht="12.75">
      <c r="A26" s="7">
        <v>-3</v>
      </c>
      <c r="B26" s="4">
        <v>1</v>
      </c>
    </row>
    <row r="27" spans="1:2" ht="12.75">
      <c r="A27" s="7">
        <v>-2.5</v>
      </c>
      <c r="B27" s="4">
        <v>0</v>
      </c>
    </row>
    <row r="28" spans="1:2" ht="12.75">
      <c r="A28" s="7">
        <v>-2</v>
      </c>
      <c r="B28" s="4">
        <v>0</v>
      </c>
    </row>
    <row r="29" spans="1:2" ht="12.75">
      <c r="A29" s="7">
        <v>-1.5</v>
      </c>
      <c r="B29" s="4">
        <v>0</v>
      </c>
    </row>
    <row r="30" spans="1:2" ht="12.75">
      <c r="A30" s="7">
        <v>-1</v>
      </c>
      <c r="B30" s="4">
        <v>0</v>
      </c>
    </row>
    <row r="31" spans="1:2" ht="12.75">
      <c r="A31" s="7">
        <v>-0.5</v>
      </c>
      <c r="B31" s="4">
        <v>0</v>
      </c>
    </row>
    <row r="32" spans="1:2" ht="12.75">
      <c r="A32" s="7">
        <v>0</v>
      </c>
      <c r="B32" s="4">
        <v>0</v>
      </c>
    </row>
    <row r="33" spans="1:2" ht="13.5" thickBot="1">
      <c r="A33" s="5" t="s">
        <v>458</v>
      </c>
      <c r="B3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P29" sqref="P29"/>
    </sheetView>
  </sheetViews>
  <sheetFormatPr defaultColWidth="9.140625" defaultRowHeight="12.75"/>
  <sheetData>
    <row r="1" spans="1:2" ht="12.75">
      <c r="A1" s="6" t="s">
        <v>457</v>
      </c>
      <c r="B1" s="6" t="s">
        <v>459</v>
      </c>
    </row>
    <row r="2" spans="1:2" ht="12.75">
      <c r="A2" s="7">
        <v>-15</v>
      </c>
      <c r="B2" s="4">
        <v>0</v>
      </c>
    </row>
    <row r="3" spans="1:2" ht="12.75">
      <c r="A3" s="7">
        <v>-14.5</v>
      </c>
      <c r="B3" s="4">
        <v>0</v>
      </c>
    </row>
    <row r="4" spans="1:2" ht="12.75">
      <c r="A4" s="7">
        <v>-14</v>
      </c>
      <c r="B4" s="4">
        <v>0</v>
      </c>
    </row>
    <row r="5" spans="1:2" ht="12.75">
      <c r="A5" s="7">
        <v>-13.5</v>
      </c>
      <c r="B5" s="4">
        <v>0</v>
      </c>
    </row>
    <row r="6" spans="1:2" ht="12.75">
      <c r="A6" s="7">
        <v>-13</v>
      </c>
      <c r="B6" s="4">
        <v>0</v>
      </c>
    </row>
    <row r="7" spans="1:2" ht="12.75">
      <c r="A7" s="7">
        <v>-12.5</v>
      </c>
      <c r="B7" s="4">
        <v>0</v>
      </c>
    </row>
    <row r="8" spans="1:2" ht="12.75">
      <c r="A8" s="7">
        <v>-12</v>
      </c>
      <c r="B8" s="4">
        <v>0</v>
      </c>
    </row>
    <row r="9" spans="1:2" ht="12.75">
      <c r="A9" s="7">
        <v>-11.5</v>
      </c>
      <c r="B9" s="4">
        <v>0</v>
      </c>
    </row>
    <row r="10" spans="1:2" ht="12.75">
      <c r="A10" s="7">
        <v>-11</v>
      </c>
      <c r="B10" s="4">
        <v>0</v>
      </c>
    </row>
    <row r="11" spans="1:2" ht="12.75">
      <c r="A11" s="7">
        <v>-10.5</v>
      </c>
      <c r="B11" s="4">
        <v>0</v>
      </c>
    </row>
    <row r="12" spans="1:2" ht="12.75">
      <c r="A12" s="7">
        <v>-10</v>
      </c>
      <c r="B12" s="4">
        <v>1</v>
      </c>
    </row>
    <row r="13" spans="1:2" ht="12.75">
      <c r="A13" s="7">
        <v>-9.5</v>
      </c>
      <c r="B13" s="4">
        <v>0</v>
      </c>
    </row>
    <row r="14" spans="1:2" ht="12.75">
      <c r="A14" s="7">
        <v>-9</v>
      </c>
      <c r="B14" s="4">
        <v>0</v>
      </c>
    </row>
    <row r="15" spans="1:2" ht="12.75">
      <c r="A15" s="7">
        <v>-8.5</v>
      </c>
      <c r="B15" s="4">
        <v>0</v>
      </c>
    </row>
    <row r="16" spans="1:2" ht="12.75">
      <c r="A16" s="7">
        <v>-8</v>
      </c>
      <c r="B16" s="4">
        <v>0</v>
      </c>
    </row>
    <row r="17" spans="1:2" ht="12.75">
      <c r="A17" s="7">
        <v>-7.5</v>
      </c>
      <c r="B17" s="4">
        <v>3</v>
      </c>
    </row>
    <row r="18" spans="1:2" ht="12.75">
      <c r="A18" s="7">
        <v>-7</v>
      </c>
      <c r="B18" s="4">
        <v>12</v>
      </c>
    </row>
    <row r="19" spans="1:2" ht="12.75">
      <c r="A19" s="7">
        <v>-6.5</v>
      </c>
      <c r="B19" s="4">
        <v>10</v>
      </c>
    </row>
    <row r="20" spans="1:2" ht="12.75">
      <c r="A20" s="7">
        <v>-6</v>
      </c>
      <c r="B20" s="4">
        <v>5</v>
      </c>
    </row>
    <row r="21" spans="1:2" ht="12.75">
      <c r="A21" s="7">
        <v>-5.5</v>
      </c>
      <c r="B21" s="4">
        <v>1</v>
      </c>
    </row>
    <row r="22" spans="1:2" ht="12.75">
      <c r="A22" s="7">
        <v>-5</v>
      </c>
      <c r="B22" s="4">
        <v>1</v>
      </c>
    </row>
    <row r="23" spans="1:2" ht="12.75">
      <c r="A23" s="7">
        <v>-4.5</v>
      </c>
      <c r="B23" s="4">
        <v>0</v>
      </c>
    </row>
    <row r="24" spans="1:2" ht="12.75">
      <c r="A24" s="7">
        <v>-4</v>
      </c>
      <c r="B24" s="4">
        <v>0</v>
      </c>
    </row>
    <row r="25" spans="1:2" ht="12.75">
      <c r="A25" s="7">
        <v>-3.5</v>
      </c>
      <c r="B25" s="4">
        <v>0</v>
      </c>
    </row>
    <row r="26" spans="1:2" ht="12.75">
      <c r="A26" s="7">
        <v>-3</v>
      </c>
      <c r="B26" s="4">
        <v>0</v>
      </c>
    </row>
    <row r="27" spans="1:2" ht="12.75">
      <c r="A27" s="7">
        <v>-2.5</v>
      </c>
      <c r="B27" s="4">
        <v>0</v>
      </c>
    </row>
    <row r="28" spans="1:2" ht="12.75">
      <c r="A28" s="7">
        <v>-2</v>
      </c>
      <c r="B28" s="4">
        <v>0</v>
      </c>
    </row>
    <row r="29" spans="1:2" ht="12.75">
      <c r="A29" s="7">
        <v>-1.5</v>
      </c>
      <c r="B29" s="4">
        <v>0</v>
      </c>
    </row>
    <row r="30" spans="1:2" ht="12.75">
      <c r="A30" s="7">
        <v>-1</v>
      </c>
      <c r="B30" s="4">
        <v>0</v>
      </c>
    </row>
    <row r="31" spans="1:2" ht="12.75">
      <c r="A31" s="7">
        <v>-0.5</v>
      </c>
      <c r="B31" s="4">
        <v>0</v>
      </c>
    </row>
    <row r="32" spans="1:2" ht="12.75">
      <c r="A32" s="7">
        <v>0</v>
      </c>
      <c r="B32" s="4">
        <v>0</v>
      </c>
    </row>
    <row r="33" spans="1:2" ht="13.5" thickBot="1">
      <c r="A33" s="5" t="s">
        <v>458</v>
      </c>
      <c r="B3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P30" sqref="P30"/>
    </sheetView>
  </sheetViews>
  <sheetFormatPr defaultColWidth="9.140625" defaultRowHeight="12.75"/>
  <sheetData>
    <row r="1" spans="1:2" ht="12.75">
      <c r="A1" s="6" t="s">
        <v>457</v>
      </c>
      <c r="B1" s="6" t="s">
        <v>459</v>
      </c>
    </row>
    <row r="2" spans="1:2" ht="12.75">
      <c r="A2" s="7">
        <v>-15</v>
      </c>
      <c r="B2" s="4">
        <v>0</v>
      </c>
    </row>
    <row r="3" spans="1:2" ht="12.75">
      <c r="A3" s="7">
        <v>-14.5</v>
      </c>
      <c r="B3" s="4">
        <v>0</v>
      </c>
    </row>
    <row r="4" spans="1:2" ht="12.75">
      <c r="A4" s="7">
        <v>-14</v>
      </c>
      <c r="B4" s="4">
        <v>0</v>
      </c>
    </row>
    <row r="5" spans="1:2" ht="12.75">
      <c r="A5" s="7">
        <v>-13.5</v>
      </c>
      <c r="B5" s="4">
        <v>0</v>
      </c>
    </row>
    <row r="6" spans="1:2" ht="12.75">
      <c r="A6" s="7">
        <v>-13</v>
      </c>
      <c r="B6" s="4">
        <v>0</v>
      </c>
    </row>
    <row r="7" spans="1:2" ht="12.75">
      <c r="A7" s="7">
        <v>-12.5</v>
      </c>
      <c r="B7" s="4">
        <v>0</v>
      </c>
    </row>
    <row r="8" spans="1:2" ht="12.75">
      <c r="A8" s="7">
        <v>-12</v>
      </c>
      <c r="B8" s="4">
        <v>1</v>
      </c>
    </row>
    <row r="9" spans="1:2" ht="12.75">
      <c r="A9" s="7">
        <v>-11.5</v>
      </c>
      <c r="B9" s="4">
        <v>0</v>
      </c>
    </row>
    <row r="10" spans="1:2" ht="12.75">
      <c r="A10" s="7">
        <v>-11</v>
      </c>
      <c r="B10" s="4">
        <v>0</v>
      </c>
    </row>
    <row r="11" spans="1:2" ht="12.75">
      <c r="A11" s="7">
        <v>-10.5</v>
      </c>
      <c r="B11" s="4">
        <v>0</v>
      </c>
    </row>
    <row r="12" spans="1:2" ht="12.75">
      <c r="A12" s="7">
        <v>-10</v>
      </c>
      <c r="B12" s="4">
        <v>0</v>
      </c>
    </row>
    <row r="13" spans="1:2" ht="12.75">
      <c r="A13" s="7">
        <v>-9.5</v>
      </c>
      <c r="B13" s="4">
        <v>0</v>
      </c>
    </row>
    <row r="14" spans="1:2" ht="12.75">
      <c r="A14" s="7">
        <v>-9</v>
      </c>
      <c r="B14" s="4">
        <v>0</v>
      </c>
    </row>
    <row r="15" spans="1:2" ht="12.75">
      <c r="A15" s="7">
        <v>-8.5</v>
      </c>
      <c r="B15" s="4">
        <v>0</v>
      </c>
    </row>
    <row r="16" spans="1:2" ht="12.75">
      <c r="A16" s="7">
        <v>-8</v>
      </c>
      <c r="B16" s="4">
        <v>1</v>
      </c>
    </row>
    <row r="17" spans="1:2" ht="12.75">
      <c r="A17" s="7">
        <v>-7.5</v>
      </c>
      <c r="B17" s="4">
        <v>7</v>
      </c>
    </row>
    <row r="18" spans="1:2" ht="12.75">
      <c r="A18" s="7">
        <v>-7</v>
      </c>
      <c r="B18" s="4">
        <v>8</v>
      </c>
    </row>
    <row r="19" spans="1:2" ht="12.75">
      <c r="A19" s="7">
        <v>-6.5</v>
      </c>
      <c r="B19" s="4">
        <v>8</v>
      </c>
    </row>
    <row r="20" spans="1:2" ht="12.75">
      <c r="A20" s="7">
        <v>-6</v>
      </c>
      <c r="B20" s="4">
        <v>8</v>
      </c>
    </row>
    <row r="21" spans="1:2" ht="12.75">
      <c r="A21" s="7">
        <v>-5.5</v>
      </c>
      <c r="B21" s="4">
        <v>2</v>
      </c>
    </row>
    <row r="22" spans="1:2" ht="12.75">
      <c r="A22" s="7">
        <v>-5</v>
      </c>
      <c r="B22" s="4">
        <v>1</v>
      </c>
    </row>
    <row r="23" spans="1:2" ht="12.75">
      <c r="A23" s="7">
        <v>-4.5</v>
      </c>
      <c r="B23" s="4">
        <v>0</v>
      </c>
    </row>
    <row r="24" spans="1:2" ht="12.75">
      <c r="A24" s="7">
        <v>-4</v>
      </c>
      <c r="B24" s="4">
        <v>0</v>
      </c>
    </row>
    <row r="25" spans="1:2" ht="12.75">
      <c r="A25" s="7">
        <v>-3.5</v>
      </c>
      <c r="B25" s="4">
        <v>0</v>
      </c>
    </row>
    <row r="26" spans="1:2" ht="12.75">
      <c r="A26" s="7">
        <v>-3</v>
      </c>
      <c r="B26" s="4">
        <v>0</v>
      </c>
    </row>
    <row r="27" spans="1:2" ht="12.75">
      <c r="A27" s="7">
        <v>-2.5</v>
      </c>
      <c r="B27" s="4">
        <v>0</v>
      </c>
    </row>
    <row r="28" spans="1:2" ht="12.75">
      <c r="A28" s="7">
        <v>-2</v>
      </c>
      <c r="B28" s="4">
        <v>0</v>
      </c>
    </row>
    <row r="29" spans="1:2" ht="12.75">
      <c r="A29" s="7">
        <v>-1.5</v>
      </c>
      <c r="B29" s="4">
        <v>0</v>
      </c>
    </row>
    <row r="30" spans="1:2" ht="12.75">
      <c r="A30" s="7">
        <v>-1</v>
      </c>
      <c r="B30" s="4">
        <v>0</v>
      </c>
    </row>
    <row r="31" spans="1:2" ht="12.75">
      <c r="A31" s="7">
        <v>-0.5</v>
      </c>
      <c r="B31" s="4">
        <v>0</v>
      </c>
    </row>
    <row r="32" spans="1:2" ht="12.75">
      <c r="A32" s="7">
        <v>0</v>
      </c>
      <c r="B32" s="4">
        <v>0</v>
      </c>
    </row>
    <row r="33" spans="1:2" ht="13.5" thickBot="1">
      <c r="A33" s="5" t="s">
        <v>458</v>
      </c>
      <c r="B33" s="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N8" sqref="N8"/>
    </sheetView>
  </sheetViews>
  <sheetFormatPr defaultColWidth="9.140625" defaultRowHeight="12.75"/>
  <sheetData>
    <row r="1" spans="1:2" ht="12.75">
      <c r="A1" s="6" t="s">
        <v>457</v>
      </c>
      <c r="B1" s="6" t="s">
        <v>459</v>
      </c>
    </row>
    <row r="2" spans="1:2" ht="12.75">
      <c r="A2" s="7">
        <v>-15</v>
      </c>
      <c r="B2" s="4">
        <v>0</v>
      </c>
    </row>
    <row r="3" spans="1:2" ht="12.75">
      <c r="A3" s="7">
        <v>-14.5</v>
      </c>
      <c r="B3" s="4">
        <v>0</v>
      </c>
    </row>
    <row r="4" spans="1:2" ht="12.75">
      <c r="A4" s="7">
        <v>-14</v>
      </c>
      <c r="B4" s="4">
        <v>0</v>
      </c>
    </row>
    <row r="5" spans="1:2" ht="12.75">
      <c r="A5" s="7">
        <v>-13.5</v>
      </c>
      <c r="B5" s="4">
        <v>0</v>
      </c>
    </row>
    <row r="6" spans="1:2" ht="12.75">
      <c r="A6" s="7">
        <v>-13</v>
      </c>
      <c r="B6" s="4">
        <v>0</v>
      </c>
    </row>
    <row r="7" spans="1:2" ht="12.75">
      <c r="A7" s="7">
        <v>-12.5</v>
      </c>
      <c r="B7" s="4">
        <v>0</v>
      </c>
    </row>
    <row r="8" spans="1:2" ht="12.75">
      <c r="A8" s="7">
        <v>-12</v>
      </c>
      <c r="B8" s="4">
        <v>0</v>
      </c>
    </row>
    <row r="9" spans="1:2" ht="12.75">
      <c r="A9" s="7">
        <v>-11.5</v>
      </c>
      <c r="B9" s="4">
        <v>0</v>
      </c>
    </row>
    <row r="10" spans="1:2" ht="12.75">
      <c r="A10" s="7">
        <v>-11</v>
      </c>
      <c r="B10" s="4">
        <v>0</v>
      </c>
    </row>
    <row r="11" spans="1:2" ht="12.75">
      <c r="A11" s="7">
        <v>-10.5</v>
      </c>
      <c r="B11" s="4">
        <v>0</v>
      </c>
    </row>
    <row r="12" spans="1:2" ht="12.75">
      <c r="A12" s="7">
        <v>-10</v>
      </c>
      <c r="B12" s="4">
        <v>2</v>
      </c>
    </row>
    <row r="13" spans="1:2" ht="12.75">
      <c r="A13" s="7">
        <v>-9.5</v>
      </c>
      <c r="B13" s="4">
        <v>0</v>
      </c>
    </row>
    <row r="14" spans="1:2" ht="12.75">
      <c r="A14" s="7">
        <v>-9</v>
      </c>
      <c r="B14" s="4">
        <v>1</v>
      </c>
    </row>
    <row r="15" spans="1:2" ht="12.75">
      <c r="A15" s="7">
        <v>-8.5</v>
      </c>
      <c r="B15" s="4">
        <v>0</v>
      </c>
    </row>
    <row r="16" spans="1:2" ht="12.75">
      <c r="A16" s="7">
        <v>-8</v>
      </c>
      <c r="B16" s="4">
        <v>2</v>
      </c>
    </row>
    <row r="17" spans="1:2" ht="12.75">
      <c r="A17" s="7">
        <v>-7.5</v>
      </c>
      <c r="B17" s="4">
        <v>2</v>
      </c>
    </row>
    <row r="18" spans="1:2" ht="12.75">
      <c r="A18" s="7">
        <v>-7</v>
      </c>
      <c r="B18" s="4">
        <v>5</v>
      </c>
    </row>
    <row r="19" spans="1:2" ht="12.75">
      <c r="A19" s="7">
        <v>-6.5</v>
      </c>
      <c r="B19" s="4">
        <v>4</v>
      </c>
    </row>
    <row r="20" spans="1:2" ht="12.75">
      <c r="A20" s="7">
        <v>-6</v>
      </c>
      <c r="B20" s="4">
        <v>2</v>
      </c>
    </row>
    <row r="21" spans="1:2" ht="12.75">
      <c r="A21" s="7">
        <v>-5.5</v>
      </c>
      <c r="B21" s="4">
        <v>0</v>
      </c>
    </row>
    <row r="22" spans="1:2" ht="12.75">
      <c r="A22" s="7">
        <v>-5</v>
      </c>
      <c r="B22" s="4">
        <v>0</v>
      </c>
    </row>
    <row r="23" spans="1:2" ht="12.75">
      <c r="A23" s="7">
        <v>-4.5</v>
      </c>
      <c r="B23" s="4">
        <v>1</v>
      </c>
    </row>
    <row r="24" spans="1:2" ht="12.75">
      <c r="A24" s="7">
        <v>-4</v>
      </c>
      <c r="B24" s="4">
        <v>0</v>
      </c>
    </row>
    <row r="25" spans="1:2" ht="12.75">
      <c r="A25" s="7">
        <v>-3.5</v>
      </c>
      <c r="B25" s="4">
        <v>0</v>
      </c>
    </row>
    <row r="26" spans="1:2" ht="12.75">
      <c r="A26" s="7">
        <v>-3</v>
      </c>
      <c r="B26" s="4">
        <v>0</v>
      </c>
    </row>
    <row r="27" spans="1:2" ht="12.75">
      <c r="A27" s="7">
        <v>-2.5</v>
      </c>
      <c r="B27" s="4">
        <v>0</v>
      </c>
    </row>
    <row r="28" spans="1:2" ht="12.75">
      <c r="A28" s="7">
        <v>-2</v>
      </c>
      <c r="B28" s="4">
        <v>0</v>
      </c>
    </row>
    <row r="29" spans="1:2" ht="12.75">
      <c r="A29" s="7">
        <v>-1.5</v>
      </c>
      <c r="B29" s="4">
        <v>0</v>
      </c>
    </row>
    <row r="30" spans="1:2" ht="12.75">
      <c r="A30" s="7">
        <v>-1</v>
      </c>
      <c r="B30" s="4">
        <v>0</v>
      </c>
    </row>
    <row r="31" spans="1:2" ht="12.75">
      <c r="A31" s="7">
        <v>-0.5</v>
      </c>
      <c r="B31" s="4">
        <v>0</v>
      </c>
    </row>
    <row r="32" spans="1:2" ht="12.75">
      <c r="A32" s="7">
        <v>0</v>
      </c>
      <c r="B32" s="4">
        <v>0</v>
      </c>
    </row>
    <row r="33" spans="1:2" ht="13.5" thickBot="1">
      <c r="A33" s="5" t="s">
        <v>458</v>
      </c>
      <c r="B3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P22" sqref="P22"/>
    </sheetView>
  </sheetViews>
  <sheetFormatPr defaultColWidth="9.140625" defaultRowHeight="12.75"/>
  <sheetData>
    <row r="1" spans="1:2" ht="12.75">
      <c r="A1" s="6" t="s">
        <v>457</v>
      </c>
      <c r="B1" s="6" t="s">
        <v>459</v>
      </c>
    </row>
    <row r="2" spans="1:2" ht="12.75">
      <c r="A2" s="7">
        <v>-15</v>
      </c>
      <c r="B2" s="4">
        <v>0</v>
      </c>
    </row>
    <row r="3" spans="1:2" ht="12.75">
      <c r="A3" s="7">
        <v>-14.5</v>
      </c>
      <c r="B3" s="4">
        <v>1</v>
      </c>
    </row>
    <row r="4" spans="1:2" ht="12.75">
      <c r="A4" s="7">
        <v>-14</v>
      </c>
      <c r="B4" s="4">
        <v>0</v>
      </c>
    </row>
    <row r="5" spans="1:2" ht="12.75">
      <c r="A5" s="7">
        <v>-13.5</v>
      </c>
      <c r="B5" s="4">
        <v>0</v>
      </c>
    </row>
    <row r="6" spans="1:2" ht="12.75">
      <c r="A6" s="7">
        <v>-13</v>
      </c>
      <c r="B6" s="4">
        <v>1</v>
      </c>
    </row>
    <row r="7" spans="1:2" ht="12.75">
      <c r="A7" s="7">
        <v>-12.5</v>
      </c>
      <c r="B7" s="4">
        <v>0</v>
      </c>
    </row>
    <row r="8" spans="1:2" ht="12.75">
      <c r="A8" s="7">
        <v>-12</v>
      </c>
      <c r="B8" s="4">
        <v>0</v>
      </c>
    </row>
    <row r="9" spans="1:2" ht="12.75">
      <c r="A9" s="7">
        <v>-11.5</v>
      </c>
      <c r="B9" s="4">
        <v>0</v>
      </c>
    </row>
    <row r="10" spans="1:2" ht="12.75">
      <c r="A10" s="7">
        <v>-11</v>
      </c>
      <c r="B10" s="4">
        <v>1</v>
      </c>
    </row>
    <row r="11" spans="1:2" ht="12.75">
      <c r="A11" s="7">
        <v>-10.5</v>
      </c>
      <c r="B11" s="4">
        <v>0</v>
      </c>
    </row>
    <row r="12" spans="1:2" ht="12.75">
      <c r="A12" s="7">
        <v>-10</v>
      </c>
      <c r="B12" s="4">
        <v>0</v>
      </c>
    </row>
    <row r="13" spans="1:2" ht="12.75">
      <c r="A13" s="7">
        <v>-9.5</v>
      </c>
      <c r="B13" s="4">
        <v>2</v>
      </c>
    </row>
    <row r="14" spans="1:2" ht="12.75">
      <c r="A14" s="7">
        <v>-9</v>
      </c>
      <c r="B14" s="4">
        <v>1</v>
      </c>
    </row>
    <row r="15" spans="1:2" ht="12.75">
      <c r="A15" s="7">
        <v>-8.5</v>
      </c>
      <c r="B15" s="4">
        <v>0</v>
      </c>
    </row>
    <row r="16" spans="1:2" ht="12.75">
      <c r="A16" s="7">
        <v>-8</v>
      </c>
      <c r="B16" s="4">
        <v>1</v>
      </c>
    </row>
    <row r="17" spans="1:2" ht="12.75">
      <c r="A17" s="7">
        <v>-7.5</v>
      </c>
      <c r="B17" s="4">
        <v>2</v>
      </c>
    </row>
    <row r="18" spans="1:2" ht="12.75">
      <c r="A18" s="7">
        <v>-7</v>
      </c>
      <c r="B18" s="4">
        <v>5</v>
      </c>
    </row>
    <row r="19" spans="1:2" ht="12.75">
      <c r="A19" s="7">
        <v>-6.5</v>
      </c>
      <c r="B19" s="4">
        <v>3</v>
      </c>
    </row>
    <row r="20" spans="1:2" ht="12.75">
      <c r="A20" s="7">
        <v>-6</v>
      </c>
      <c r="B20" s="4">
        <v>2</v>
      </c>
    </row>
    <row r="21" spans="1:2" ht="12.75">
      <c r="A21" s="7">
        <v>-5.5</v>
      </c>
      <c r="B21" s="4">
        <v>0</v>
      </c>
    </row>
    <row r="22" spans="1:2" ht="12.75">
      <c r="A22" s="7">
        <v>-5</v>
      </c>
      <c r="B22" s="4">
        <v>0</v>
      </c>
    </row>
    <row r="23" spans="1:2" ht="12.75">
      <c r="A23" s="7">
        <v>-4.5</v>
      </c>
      <c r="B23" s="4">
        <v>0</v>
      </c>
    </row>
    <row r="24" spans="1:2" ht="12.75">
      <c r="A24" s="7">
        <v>-4</v>
      </c>
      <c r="B24" s="4">
        <v>0</v>
      </c>
    </row>
    <row r="25" spans="1:2" ht="12.75">
      <c r="A25" s="7">
        <v>-3.5</v>
      </c>
      <c r="B25" s="4">
        <v>1</v>
      </c>
    </row>
    <row r="26" spans="1:2" ht="12.75">
      <c r="A26" s="7">
        <v>-3</v>
      </c>
      <c r="B26" s="4">
        <v>0</v>
      </c>
    </row>
    <row r="27" spans="1:2" ht="12.75">
      <c r="A27" s="7">
        <v>-2.5</v>
      </c>
      <c r="B27" s="4">
        <v>0</v>
      </c>
    </row>
    <row r="28" spans="1:2" ht="12.75">
      <c r="A28" s="7">
        <v>-2</v>
      </c>
      <c r="B28" s="4">
        <v>0</v>
      </c>
    </row>
    <row r="29" spans="1:2" ht="12.75">
      <c r="A29" s="7">
        <v>-1.5</v>
      </c>
      <c r="B29" s="4">
        <v>0</v>
      </c>
    </row>
    <row r="30" spans="1:2" ht="12.75">
      <c r="A30" s="7">
        <v>-1</v>
      </c>
      <c r="B30" s="4">
        <v>0</v>
      </c>
    </row>
    <row r="31" spans="1:2" ht="12.75">
      <c r="A31" s="7">
        <v>-0.5</v>
      </c>
      <c r="B31" s="4">
        <v>0</v>
      </c>
    </row>
    <row r="32" spans="1:2" ht="12.75">
      <c r="A32" s="7">
        <v>0</v>
      </c>
      <c r="B32" s="4">
        <v>0</v>
      </c>
    </row>
    <row r="33" spans="1:2" ht="13.5" thickBot="1">
      <c r="A33" s="5" t="s">
        <v>458</v>
      </c>
      <c r="B33" s="5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Beams Division</cp:lastModifiedBy>
  <dcterms:created xsi:type="dcterms:W3CDTF">2006-09-14T13:35:27Z</dcterms:created>
  <dcterms:modified xsi:type="dcterms:W3CDTF">2006-09-22T19:26:51Z</dcterms:modified>
  <cp:category/>
  <cp:version/>
  <cp:contentType/>
  <cp:contentStatus/>
</cp:coreProperties>
</file>