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45" windowHeight="7050" activeTab="5"/>
  </bookViews>
  <sheets>
    <sheet name="B1" sheetId="1" r:id="rId1"/>
    <sheet name="A1" sheetId="2" r:id="rId2"/>
    <sheet name="B2" sheetId="3" r:id="rId3"/>
    <sheet name="A2" sheetId="4" r:id="rId4"/>
    <sheet name="B3" sheetId="5" r:id="rId5"/>
    <sheet name="A3" sheetId="6" r:id="rId6"/>
    <sheet name="dc strength, v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<sst xmlns="http://schemas.openxmlformats.org/spreadsheetml/2006/main" count="38" uniqueCount="13">
  <si>
    <t>normal dipole</t>
  </si>
  <si>
    <t>TF</t>
  </si>
  <si>
    <t>skew dipole</t>
  </si>
  <si>
    <t>normal quad</t>
  </si>
  <si>
    <t>skew quad</t>
  </si>
  <si>
    <t>normal sext</t>
  </si>
  <si>
    <t>skew sext</t>
  </si>
  <si>
    <t>signed strength</t>
  </si>
  <si>
    <t>offset</t>
  </si>
  <si>
    <t>slope</t>
  </si>
  <si>
    <t>(Bn(I)-(m*I+b))/Bn(I)</t>
  </si>
  <si>
    <t>Bn(I)-TF*I</t>
  </si>
  <si>
    <t>Bn(I)-(m*I+B)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</si>
</sst>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00"/>
    <numFmt numFmtId="167" formatCode="0.0000"/>
    <numFmt numFmtId="168" formatCode="0.000E+00"/>
    <numFmt numFmtId="169" formatCode="0.0000E+00"/>
    <numFmt numFmtId="170" formatCode="0.0000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dipole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B1.L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>
                <c:ptCount val="14"/>
                <c:pt idx="0">
                  <c:v>9.99035</c:v>
                </c:pt>
                <c:pt idx="1">
                  <c:v>19.9841</c:v>
                </c:pt>
                <c:pt idx="2">
                  <c:v>29.9783</c:v>
                </c:pt>
                <c:pt idx="3">
                  <c:v>38.9733</c:v>
                </c:pt>
                <c:pt idx="4">
                  <c:v>29.9783</c:v>
                </c:pt>
                <c:pt idx="5">
                  <c:v>19.9844</c:v>
                </c:pt>
                <c:pt idx="6">
                  <c:v>9.99026</c:v>
                </c:pt>
                <c:pt idx="7">
                  <c:v>-9.99605</c:v>
                </c:pt>
                <c:pt idx="8">
                  <c:v>-19.989</c:v>
                </c:pt>
                <c:pt idx="9">
                  <c:v>-29.981</c:v>
                </c:pt>
                <c:pt idx="10">
                  <c:v>-38.9739</c:v>
                </c:pt>
                <c:pt idx="11">
                  <c:v>-29.9809</c:v>
                </c:pt>
                <c:pt idx="12">
                  <c:v>-19.989</c:v>
                </c:pt>
                <c:pt idx="13">
                  <c:v>-9.99621</c:v>
                </c:pt>
              </c:numCache>
            </c:numRef>
          </c:xVal>
          <c:yVal>
            <c:numRef>
              <c:f>'dc strength, v2'!$D$2:$D$15</c:f>
              <c:numCache>
                <c:ptCount val="14"/>
                <c:pt idx="0">
                  <c:v>0.00357073</c:v>
                </c:pt>
                <c:pt idx="1">
                  <c:v>0.00719869</c:v>
                </c:pt>
                <c:pt idx="2">
                  <c:v>0.0108226</c:v>
                </c:pt>
                <c:pt idx="3">
                  <c:v>0.0140792</c:v>
                </c:pt>
                <c:pt idx="4">
                  <c:v>0.0108503</c:v>
                </c:pt>
                <c:pt idx="5">
                  <c:v>0.00723819</c:v>
                </c:pt>
                <c:pt idx="6">
                  <c:v>0.00361396</c:v>
                </c:pt>
                <c:pt idx="7">
                  <c:v>-0.0036566</c:v>
                </c:pt>
                <c:pt idx="8">
                  <c:v>-0.00728574</c:v>
                </c:pt>
                <c:pt idx="9">
                  <c:v>-0.0109102</c:v>
                </c:pt>
                <c:pt idx="10">
                  <c:v>-0.0141692</c:v>
                </c:pt>
                <c:pt idx="11">
                  <c:v>-0.010936</c:v>
                </c:pt>
                <c:pt idx="12">
                  <c:v>-0.00732224</c:v>
                </c:pt>
                <c:pt idx="13">
                  <c:v>-0.00369782</c:v>
                </c:pt>
              </c:numCache>
            </c:numRef>
          </c:yVal>
          <c:smooth val="0"/>
        </c:ser>
        <c:axId val="43072579"/>
        <c:axId val="57290524"/>
      </c:scatterChart>
      <c:scatterChart>
        <c:scatterStyle val="lineMarker"/>
        <c:varyColors val="0"/>
        <c:ser>
          <c:idx val="1"/>
          <c:order val="1"/>
          <c:tx>
            <c:v>B1.L-TF*I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>
                <c:ptCount val="14"/>
                <c:pt idx="0">
                  <c:v>9.99035</c:v>
                </c:pt>
                <c:pt idx="1">
                  <c:v>19.9841</c:v>
                </c:pt>
                <c:pt idx="2">
                  <c:v>29.9783</c:v>
                </c:pt>
                <c:pt idx="3">
                  <c:v>38.9733</c:v>
                </c:pt>
                <c:pt idx="4">
                  <c:v>29.9783</c:v>
                </c:pt>
                <c:pt idx="5">
                  <c:v>19.9844</c:v>
                </c:pt>
                <c:pt idx="6">
                  <c:v>9.99026</c:v>
                </c:pt>
                <c:pt idx="7">
                  <c:v>-9.99605</c:v>
                </c:pt>
                <c:pt idx="8">
                  <c:v>-19.989</c:v>
                </c:pt>
                <c:pt idx="9">
                  <c:v>-29.981</c:v>
                </c:pt>
                <c:pt idx="10">
                  <c:v>-38.9739</c:v>
                </c:pt>
                <c:pt idx="11">
                  <c:v>-29.9809</c:v>
                </c:pt>
                <c:pt idx="12">
                  <c:v>-19.989</c:v>
                </c:pt>
                <c:pt idx="13">
                  <c:v>-9.99621</c:v>
                </c:pt>
              </c:numCache>
            </c:numRef>
          </c:xVal>
          <c:yVal>
            <c:numRef>
              <c:f>'dc strength, v2'!$E$2:$E$15</c:f>
              <c:numCache>
                <c:ptCount val="14"/>
                <c:pt idx="0">
                  <c:v>-5.417622677413199E-05</c:v>
                </c:pt>
                <c:pt idx="1">
                  <c:v>-5.235611214591488E-05</c:v>
                </c:pt>
                <c:pt idx="2">
                  <c:v>-5.4749275861501814E-05</c:v>
                </c:pt>
                <c:pt idx="3">
                  <c:v>-6.190194817361563E-05</c:v>
                </c:pt>
                <c:pt idx="4">
                  <c:v>-2.704927586150152E-05</c:v>
                </c:pt>
                <c:pt idx="5">
                  <c:v>-1.2964964375117814E-05</c:v>
                </c:pt>
                <c:pt idx="6">
                  <c:v>-1.0913571105370442E-05</c:v>
                </c:pt>
                <c:pt idx="7">
                  <c:v>-2.9625580870984262E-05</c:v>
                </c:pt>
                <c:pt idx="8">
                  <c:v>-3.2915968110413564E-05</c:v>
                </c:pt>
                <c:pt idx="9">
                  <c:v>-3.187105407565817E-05</c:v>
                </c:pt>
                <c:pt idx="10">
                  <c:v>-2.7880347367975622E-05</c:v>
                </c:pt>
                <c:pt idx="11">
                  <c:v>-5.770733815205903E-05</c:v>
                </c:pt>
                <c:pt idx="12">
                  <c:v>-6.941596811041364E-05</c:v>
                </c:pt>
                <c:pt idx="13">
                  <c:v>-7.078752634874248E-05</c:v>
                </c:pt>
              </c:numCache>
            </c:numRef>
          </c:yVal>
          <c:smooth val="0"/>
        </c:ser>
        <c:axId val="21458685"/>
        <c:axId val="22980134"/>
      </c:scatterChart>
      <c:valAx>
        <c:axId val="4307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90524"/>
        <c:crosses val="autoZero"/>
        <c:crossBetween val="midCat"/>
        <c:dispUnits/>
      </c:valAx>
      <c:valAx>
        <c:axId val="5729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72579"/>
        <c:crosses val="autoZero"/>
        <c:crossBetween val="midCat"/>
        <c:dispUnits/>
      </c:valAx>
      <c:valAx>
        <c:axId val="21458685"/>
        <c:scaling>
          <c:orientation val="minMax"/>
        </c:scaling>
        <c:axPos val="b"/>
        <c:delete val="1"/>
        <c:majorTickMark val="in"/>
        <c:minorTickMark val="none"/>
        <c:tickLblPos val="nextTo"/>
        <c:crossAx val="22980134"/>
        <c:crosses val="max"/>
        <c:crossBetween val="midCat"/>
        <c:dispUnits/>
      </c:valAx>
      <c:valAx>
        <c:axId val="22980134"/>
        <c:scaling>
          <c:orientation val="minMax"/>
          <c:max val="0.0001"/>
          <c:min val="-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in"/>
        <c:minorTickMark val="none"/>
        <c:tickLblPos val="nextTo"/>
        <c:crossAx val="214586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skew quad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v2'!$V$2:$V$15</c:f>
              <c:numCache/>
            </c:numRef>
          </c:xVal>
          <c:yVal>
            <c:numRef>
              <c:f>'dc strength, v2'!$Z$2:$Z$15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v2'!$V$2:$V$15</c:f>
              <c:numCache/>
            </c:numRef>
          </c:xVal>
          <c:yVal>
            <c:numRef>
              <c:f>'dc strength, v2'!$AA$2:$AA$15</c:f>
              <c:numCache/>
            </c:numRef>
          </c:yVal>
          <c:smooth val="0"/>
        </c:ser>
        <c:axId val="30293833"/>
        <c:axId val="63966162"/>
      </c:scatterChart>
      <c:valAx>
        <c:axId val="3029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6162"/>
        <c:crosses val="autoZero"/>
        <c:crossBetween val="midCat"/>
        <c:dispUnits/>
      </c:valAx>
      <c:valAx>
        <c:axId val="6396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3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 sext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v2'!$AC$2:$AC$15</c:f>
              <c:numCache/>
            </c:numRef>
          </c:xVal>
          <c:yVal>
            <c:numRef>
              <c:f>'dc strength, v2'!$AG$2:$AG$15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v2'!$AC$2:$AC$15</c:f>
              <c:numCache/>
            </c:numRef>
          </c:xVal>
          <c:yVal>
            <c:numRef>
              <c:f>'dc strength, v2'!$AH$2:$AH$15</c:f>
              <c:numCache/>
            </c:numRef>
          </c:yVal>
          <c:smooth val="0"/>
        </c:ser>
        <c:axId val="39018211"/>
        <c:axId val="29757116"/>
      </c:scatterChart>
      <c:valAx>
        <c:axId val="3901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57116"/>
        <c:crosses val="autoZero"/>
        <c:crossBetween val="midCat"/>
        <c:dispUnits/>
      </c:valAx>
      <c:valAx>
        <c:axId val="29757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8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skew sext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v2'!$AJ$2:$AJ$15</c:f>
              <c:numCache/>
            </c:numRef>
          </c:xVal>
          <c:yVal>
            <c:numRef>
              <c:f>'dc strength, v2'!$AN$2:$AN$15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v2'!$AJ$2:$AJ$15</c:f>
              <c:numCache/>
            </c:numRef>
          </c:xVal>
          <c:yVal>
            <c:numRef>
              <c:f>'dc strength, v2'!$AO$2:$AO$15</c:f>
              <c:numCache/>
            </c:numRef>
          </c:yVal>
          <c:smooth val="0"/>
        </c:ser>
        <c:axId val="24785821"/>
        <c:axId val="64534470"/>
      </c:scatterChart>
      <c:valAx>
        <c:axId val="247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4470"/>
        <c:crosses val="autoZero"/>
        <c:crossBetween val="midCat"/>
        <c:dispUnits/>
      </c:valAx>
      <c:valAx>
        <c:axId val="64534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85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normalized residual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/>
            </c:numRef>
          </c:xVal>
          <c:yVal>
            <c:numRef>
              <c:f>'dc strength, v2'!$F$2:$F$15</c:f>
              <c:numCache/>
            </c:numRef>
          </c:yVal>
          <c:smooth val="0"/>
        </c:ser>
        <c:ser>
          <c:idx val="1"/>
          <c:order val="1"/>
          <c:tx>
            <c:v>skew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/>
            </c:numRef>
          </c:xVal>
          <c:yVal>
            <c:numRef>
              <c:f>'dc strength, v2'!$N$2:$N$15</c:f>
              <c:numCache/>
            </c:numRef>
          </c:yVal>
          <c:smooth val="0"/>
        </c:ser>
        <c:ser>
          <c:idx val="2"/>
          <c:order val="2"/>
          <c:tx>
            <c:v>normal sextupole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v2'!$AC$2:$AC$15</c:f>
              <c:numCache/>
            </c:numRef>
          </c:xVal>
          <c:yVal>
            <c:numRef>
              <c:f>'dc strength, v2'!$AI$2:$AI$15</c:f>
              <c:numCache/>
            </c:numRef>
          </c:yVal>
          <c:smooth val="0"/>
        </c:ser>
        <c:ser>
          <c:idx val="3"/>
          <c:order val="3"/>
          <c:tx>
            <c:v>skew sextupole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v2'!$AJ$2:$AJ$15</c:f>
              <c:numCache/>
            </c:numRef>
          </c:xVal>
          <c:yVal>
            <c:numRef>
              <c:f>'dc strength, v2'!$AP$2:$AP$15</c:f>
              <c:numCache/>
            </c:numRef>
          </c:yVal>
          <c:smooth val="0"/>
        </c:ser>
        <c:axId val="13395831"/>
        <c:axId val="38371568"/>
      </c:scatterChart>
      <c:valAx>
        <c:axId val="1339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1568"/>
        <c:crosses val="autoZero"/>
        <c:crossBetween val="midCat"/>
        <c:dispUnits/>
      </c:valAx>
      <c:valAx>
        <c:axId val="38371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(BnL(I)-TF*I)/BnL(I)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95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normalized residual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quadrupole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v2'!$O$2:$O$15</c:f>
              <c:numCache/>
            </c:numRef>
          </c:xVal>
          <c:yVal>
            <c:numRef>
              <c:f>'dc strength, v2'!$U$2:$U$15</c:f>
              <c:numCache/>
            </c:numRef>
          </c:yVal>
          <c:smooth val="0"/>
        </c:ser>
        <c:ser>
          <c:idx val="1"/>
          <c:order val="1"/>
          <c:tx>
            <c:v>skew quadrupole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v2'!$V$2:$V$15</c:f>
              <c:numCache/>
            </c:numRef>
          </c:xVal>
          <c:yVal>
            <c:numRef>
              <c:f>'dc strength, v2'!$AB$2:$AB$15</c:f>
              <c:numCache/>
            </c:numRef>
          </c:yVal>
          <c:smooth val="0"/>
        </c:ser>
        <c:axId val="49661041"/>
        <c:axId val="1377338"/>
      </c:scatterChart>
      <c:valAx>
        <c:axId val="4966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7338"/>
        <c:crosses val="autoZero"/>
        <c:crossBetween val="midCat"/>
        <c:dispUnits/>
      </c:valAx>
      <c:valAx>
        <c:axId val="137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(BnL(I)-TF*I)/BnL(I)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61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skew dipole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A1.L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v2'!$H$2:$H$15</c:f>
              <c:numCache>
                <c:ptCount val="14"/>
                <c:pt idx="0">
                  <c:v>9.98994</c:v>
                </c:pt>
                <c:pt idx="1">
                  <c:v>19.9826</c:v>
                </c:pt>
                <c:pt idx="2">
                  <c:v>29.9754</c:v>
                </c:pt>
                <c:pt idx="3">
                  <c:v>39.9674</c:v>
                </c:pt>
                <c:pt idx="4">
                  <c:v>29.9754</c:v>
                </c:pt>
                <c:pt idx="5">
                  <c:v>19.9829</c:v>
                </c:pt>
                <c:pt idx="6">
                  <c:v>9.9897</c:v>
                </c:pt>
                <c:pt idx="7">
                  <c:v>-9.99411</c:v>
                </c:pt>
                <c:pt idx="8">
                  <c:v>-19.9854</c:v>
                </c:pt>
                <c:pt idx="9">
                  <c:v>-29.9762</c:v>
                </c:pt>
                <c:pt idx="10">
                  <c:v>-39.9669</c:v>
                </c:pt>
                <c:pt idx="11">
                  <c:v>-29.9767</c:v>
                </c:pt>
                <c:pt idx="12">
                  <c:v>-19.9859</c:v>
                </c:pt>
                <c:pt idx="13">
                  <c:v>-9.99441</c:v>
                </c:pt>
              </c:numCache>
            </c:numRef>
          </c:xVal>
          <c:yVal>
            <c:numRef>
              <c:f>'dc strength, v2'!$K$2:$K$15</c:f>
              <c:numCache>
                <c:ptCount val="14"/>
                <c:pt idx="0">
                  <c:v>0.00361162</c:v>
                </c:pt>
                <c:pt idx="1">
                  <c:v>0.00725381</c:v>
                </c:pt>
                <c:pt idx="2">
                  <c:v>0.0108937</c:v>
                </c:pt>
                <c:pt idx="3">
                  <c:v>0.014527</c:v>
                </c:pt>
                <c:pt idx="4">
                  <c:v>0.0109216</c:v>
                </c:pt>
                <c:pt idx="5">
                  <c:v>0.00729277</c:v>
                </c:pt>
                <c:pt idx="6">
                  <c:v>0.00365373</c:v>
                </c:pt>
                <c:pt idx="7">
                  <c:v>-0.00364315</c:v>
                </c:pt>
                <c:pt idx="8">
                  <c:v>-0.00728488</c:v>
                </c:pt>
                <c:pt idx="9">
                  <c:v>-0.0109252</c:v>
                </c:pt>
                <c:pt idx="10">
                  <c:v>-0.0145599</c:v>
                </c:pt>
                <c:pt idx="11">
                  <c:v>-0.0109524</c:v>
                </c:pt>
                <c:pt idx="12">
                  <c:v>-0.0073227</c:v>
                </c:pt>
                <c:pt idx="13">
                  <c:v>-0.00368529</c:v>
                </c:pt>
              </c:numCache>
            </c:numRef>
          </c:yVal>
          <c:smooth val="0"/>
        </c:ser>
        <c:axId val="66937047"/>
        <c:axId val="54566224"/>
      </c:scatterChart>
      <c:scatterChart>
        <c:scatterStyle val="lineMarker"/>
        <c:varyColors val="0"/>
        <c:ser>
          <c:idx val="1"/>
          <c:order val="1"/>
          <c:tx>
            <c:v>A1.L-TF*I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v2'!$H$2:$H$15</c:f>
              <c:numCache>
                <c:ptCount val="14"/>
                <c:pt idx="0">
                  <c:v>9.98994</c:v>
                </c:pt>
                <c:pt idx="1">
                  <c:v>19.9826</c:v>
                </c:pt>
                <c:pt idx="2">
                  <c:v>29.9754</c:v>
                </c:pt>
                <c:pt idx="3">
                  <c:v>39.9674</c:v>
                </c:pt>
                <c:pt idx="4">
                  <c:v>29.9754</c:v>
                </c:pt>
                <c:pt idx="5">
                  <c:v>19.9829</c:v>
                </c:pt>
                <c:pt idx="6">
                  <c:v>9.9897</c:v>
                </c:pt>
                <c:pt idx="7">
                  <c:v>-9.99411</c:v>
                </c:pt>
                <c:pt idx="8">
                  <c:v>-19.9854</c:v>
                </c:pt>
                <c:pt idx="9">
                  <c:v>-29.9762</c:v>
                </c:pt>
                <c:pt idx="10">
                  <c:v>-39.9669</c:v>
                </c:pt>
                <c:pt idx="11">
                  <c:v>-29.9767</c:v>
                </c:pt>
                <c:pt idx="12">
                  <c:v>-19.9859</c:v>
                </c:pt>
                <c:pt idx="13">
                  <c:v>-9.99441</c:v>
                </c:pt>
              </c:numCache>
            </c:numRef>
          </c:xVal>
          <c:yVal>
            <c:numRef>
              <c:f>'dc strength, v2'!$L$2:$L$15</c:f>
              <c:numCache>
                <c:ptCount val="14"/>
                <c:pt idx="0">
                  <c:v>-2.774975368548694E-05</c:v>
                </c:pt>
                <c:pt idx="1">
                  <c:v>-2.5920412794832627E-05</c:v>
                </c:pt>
                <c:pt idx="2">
                  <c:v>-2.644207438923067E-05</c:v>
                </c:pt>
                <c:pt idx="3">
                  <c:v>-3.3262293211901856E-05</c:v>
                </c:pt>
                <c:pt idx="4">
                  <c:v>1.4579256107701694E-06</c:v>
                </c:pt>
                <c:pt idx="5">
                  <c:v>1.2930296165771134E-05</c:v>
                </c:pt>
                <c:pt idx="6">
                  <c:v>1.4447679146030543E-05</c:v>
                </c:pt>
                <c:pt idx="7">
                  <c:v>-2.261100866906337E-06</c:v>
                </c:pt>
                <c:pt idx="8">
                  <c:v>-4.129537504136971E-06</c:v>
                </c:pt>
                <c:pt idx="9">
                  <c:v>-4.766482839048056E-06</c:v>
                </c:pt>
                <c:pt idx="10">
                  <c:v>1.80141479576984E-07</c:v>
                </c:pt>
                <c:pt idx="11">
                  <c:v>-3.178433110671841E-05</c:v>
                </c:pt>
                <c:pt idx="12">
                  <c:v>-4.176738577180844E-05</c:v>
                </c:pt>
                <c:pt idx="13">
                  <c:v>-4.429180982750986E-05</c:v>
                </c:pt>
              </c:numCache>
            </c:numRef>
          </c:yVal>
          <c:smooth val="0"/>
        </c:ser>
        <c:axId val="23911377"/>
        <c:axId val="700058"/>
      </c:scatterChart>
      <c:valAx>
        <c:axId val="66937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66224"/>
        <c:crosses val="autoZero"/>
        <c:crossBetween val="midCat"/>
        <c:dispUnits/>
      </c:valAx>
      <c:valAx>
        <c:axId val="5456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6937047"/>
        <c:crosses val="autoZero"/>
        <c:crossBetween val="midCat"/>
        <c:dispUnits/>
      </c:valAx>
      <c:valAx>
        <c:axId val="23911377"/>
        <c:scaling>
          <c:orientation val="minMax"/>
        </c:scaling>
        <c:axPos val="b"/>
        <c:delete val="1"/>
        <c:majorTickMark val="in"/>
        <c:minorTickMark val="none"/>
        <c:tickLblPos val="nextTo"/>
        <c:crossAx val="700058"/>
        <c:crosses val="max"/>
        <c:crossBetween val="midCat"/>
        <c:dispUnits/>
      </c:valAx>
      <c:valAx>
        <c:axId val="700058"/>
        <c:scaling>
          <c:orientation val="minMax"/>
          <c:max val="0.0001"/>
          <c:min val="-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in"/>
        <c:minorTickMark val="none"/>
        <c:tickLblPos val="nextTo"/>
        <c:crossAx val="239113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quadrupole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B2.L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v2'!$O$2:$O$15</c:f>
              <c:numCache>
                <c:ptCount val="14"/>
                <c:pt idx="0">
                  <c:v>17.4656</c:v>
                </c:pt>
                <c:pt idx="1">
                  <c:v>34.954</c:v>
                </c:pt>
                <c:pt idx="2">
                  <c:v>52.44</c:v>
                </c:pt>
                <c:pt idx="3">
                  <c:v>69.9269</c:v>
                </c:pt>
                <c:pt idx="4">
                  <c:v>52.4404</c:v>
                </c:pt>
                <c:pt idx="5">
                  <c:v>34.9543</c:v>
                </c:pt>
                <c:pt idx="6">
                  <c:v>17.467</c:v>
                </c:pt>
                <c:pt idx="7">
                  <c:v>-17.5042</c:v>
                </c:pt>
                <c:pt idx="8">
                  <c:v>-34.9901</c:v>
                </c:pt>
                <c:pt idx="9">
                  <c:v>-52.4741</c:v>
                </c:pt>
                <c:pt idx="10">
                  <c:v>-69.9596</c:v>
                </c:pt>
                <c:pt idx="11">
                  <c:v>-52.4747</c:v>
                </c:pt>
                <c:pt idx="12">
                  <c:v>-34.9902</c:v>
                </c:pt>
                <c:pt idx="13">
                  <c:v>-17.5049</c:v>
                </c:pt>
              </c:numCache>
            </c:numRef>
          </c:xVal>
          <c:yVal>
            <c:numRef>
              <c:f>'dc strength, v2'!$R$2:$R$15</c:f>
              <c:numCache>
                <c:ptCount val="14"/>
                <c:pt idx="0">
                  <c:v>0.0426886</c:v>
                </c:pt>
                <c:pt idx="1">
                  <c:v>0.0861985</c:v>
                </c:pt>
                <c:pt idx="2">
                  <c:v>0.129732</c:v>
                </c:pt>
                <c:pt idx="3">
                  <c:v>0.173291</c:v>
                </c:pt>
                <c:pt idx="4">
                  <c:v>0.130038</c:v>
                </c:pt>
                <c:pt idx="5">
                  <c:v>0.0866399</c:v>
                </c:pt>
                <c:pt idx="6">
                  <c:v>0.0432303</c:v>
                </c:pt>
                <c:pt idx="7">
                  <c:v>-0.0437375</c:v>
                </c:pt>
                <c:pt idx="8">
                  <c:v>-0.0872446</c:v>
                </c:pt>
                <c:pt idx="9">
                  <c:v>-0.130792</c:v>
                </c:pt>
                <c:pt idx="10">
                  <c:v>-0.174339</c:v>
                </c:pt>
                <c:pt idx="11">
                  <c:v>-0.131085</c:v>
                </c:pt>
                <c:pt idx="12">
                  <c:v>-0.0877084</c:v>
                </c:pt>
                <c:pt idx="13">
                  <c:v>-0.044277</c:v>
                </c:pt>
              </c:numCache>
            </c:numRef>
          </c:yVal>
          <c:smooth val="0"/>
        </c:ser>
        <c:axId val="51104235"/>
        <c:axId val="39621636"/>
      </c:scatterChart>
      <c:scatterChart>
        <c:scatterStyle val="lineMarker"/>
        <c:varyColors val="0"/>
        <c:ser>
          <c:idx val="1"/>
          <c:order val="1"/>
          <c:tx>
            <c:v>B2.L-TF*I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v2'!$O$2:$O$15</c:f>
              <c:numCache>
                <c:ptCount val="14"/>
                <c:pt idx="0">
                  <c:v>17.4656</c:v>
                </c:pt>
                <c:pt idx="1">
                  <c:v>34.954</c:v>
                </c:pt>
                <c:pt idx="2">
                  <c:v>52.44</c:v>
                </c:pt>
                <c:pt idx="3">
                  <c:v>69.9269</c:v>
                </c:pt>
                <c:pt idx="4">
                  <c:v>52.4404</c:v>
                </c:pt>
                <c:pt idx="5">
                  <c:v>34.9543</c:v>
                </c:pt>
                <c:pt idx="6">
                  <c:v>17.467</c:v>
                </c:pt>
                <c:pt idx="7">
                  <c:v>-17.5042</c:v>
                </c:pt>
                <c:pt idx="8">
                  <c:v>-34.9901</c:v>
                </c:pt>
                <c:pt idx="9">
                  <c:v>-52.4741</c:v>
                </c:pt>
                <c:pt idx="10">
                  <c:v>-69.9596</c:v>
                </c:pt>
                <c:pt idx="11">
                  <c:v>-52.4747</c:v>
                </c:pt>
                <c:pt idx="12">
                  <c:v>-34.9902</c:v>
                </c:pt>
                <c:pt idx="13">
                  <c:v>-17.5049</c:v>
                </c:pt>
              </c:numCache>
            </c:numRef>
          </c:xVal>
          <c:yVal>
            <c:numRef>
              <c:f>'dc strength, v2'!$S$2:$S$15</c:f>
              <c:numCache>
                <c:ptCount val="14"/>
                <c:pt idx="0">
                  <c:v>-0.0007267787190815833</c:v>
                </c:pt>
                <c:pt idx="1">
                  <c:v>-0.0006889328821671065</c:v>
                </c:pt>
                <c:pt idx="2">
                  <c:v>-0.0006215212090416866</c:v>
                </c:pt>
                <c:pt idx="3">
                  <c:v>-0.0005308467244953818</c:v>
                </c:pt>
                <c:pt idx="4">
                  <c:v>-0.00031651551507683173</c:v>
                </c:pt>
                <c:pt idx="5">
                  <c:v>-0.0002482786116934782</c:v>
                </c:pt>
                <c:pt idx="6">
                  <c:v>-0.0001885587902046293</c:v>
                </c:pt>
                <c:pt idx="7">
                  <c:v>-0.00022617074852578772</c:v>
                </c:pt>
                <c:pt idx="8">
                  <c:v>-0.00026743099816001203</c:v>
                </c:pt>
                <c:pt idx="9">
                  <c:v>-0.0003537142014612138</c:v>
                </c:pt>
                <c:pt idx="10">
                  <c:v>-0.00043586875713058637</c:v>
                </c:pt>
                <c:pt idx="11">
                  <c:v>-0.0006452227424084966</c:v>
                </c:pt>
                <c:pt idx="12">
                  <c:v>-0.000730982421651219</c:v>
                </c:pt>
                <c:pt idx="13">
                  <c:v>-0.000763930712964267</c:v>
                </c:pt>
              </c:numCache>
            </c:numRef>
          </c:yVal>
          <c:smooth val="0"/>
        </c:ser>
        <c:axId val="6698277"/>
        <c:axId val="19212174"/>
      </c:scatterChart>
      <c:valAx>
        <c:axId val="51104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21636"/>
        <c:crosses val="autoZero"/>
        <c:crossBetween val="midCat"/>
        <c:dispUnits/>
      </c:valAx>
      <c:valAx>
        <c:axId val="39621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1104235"/>
        <c:crosses val="autoZero"/>
        <c:crossBetween val="midCat"/>
        <c:dispUnits/>
      </c:valAx>
      <c:valAx>
        <c:axId val="6698277"/>
        <c:scaling>
          <c:orientation val="minMax"/>
        </c:scaling>
        <c:axPos val="b"/>
        <c:delete val="1"/>
        <c:majorTickMark val="in"/>
        <c:minorTickMark val="none"/>
        <c:tickLblPos val="nextTo"/>
        <c:crossAx val="19212174"/>
        <c:crosses val="max"/>
        <c:crossBetween val="midCat"/>
        <c:dispUnits/>
      </c:valAx>
      <c:valAx>
        <c:axId val="19212174"/>
        <c:scaling>
          <c:orientation val="minMax"/>
          <c:max val="0.001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crossAx val="66982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skew quadrupole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A2.L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v2'!$V$2:$V$15</c:f>
              <c:numCache>
                <c:ptCount val="14"/>
                <c:pt idx="0">
                  <c:v>1.9972</c:v>
                </c:pt>
                <c:pt idx="1">
                  <c:v>3.99551</c:v>
                </c:pt>
                <c:pt idx="2">
                  <c:v>5.99394</c:v>
                </c:pt>
                <c:pt idx="3">
                  <c:v>7.99217</c:v>
                </c:pt>
                <c:pt idx="4">
                  <c:v>5.99398</c:v>
                </c:pt>
                <c:pt idx="5">
                  <c:v>3.99553</c:v>
                </c:pt>
                <c:pt idx="6">
                  <c:v>1.99716</c:v>
                </c:pt>
                <c:pt idx="7">
                  <c:v>-1.9997</c:v>
                </c:pt>
                <c:pt idx="8">
                  <c:v>-3.99764</c:v>
                </c:pt>
                <c:pt idx="9">
                  <c:v>-5.9957</c:v>
                </c:pt>
                <c:pt idx="10">
                  <c:v>-7.9933</c:v>
                </c:pt>
                <c:pt idx="11">
                  <c:v>-5.99568</c:v>
                </c:pt>
                <c:pt idx="12">
                  <c:v>-3.99761</c:v>
                </c:pt>
                <c:pt idx="13">
                  <c:v>-1.99945</c:v>
                </c:pt>
              </c:numCache>
            </c:numRef>
          </c:xVal>
          <c:yVal>
            <c:numRef>
              <c:f>'dc strength, v2'!$Y$2:$Y$15</c:f>
              <c:numCache>
                <c:ptCount val="14"/>
                <c:pt idx="0">
                  <c:v>0.00815445</c:v>
                </c:pt>
                <c:pt idx="1">
                  <c:v>0.0161485</c:v>
                </c:pt>
                <c:pt idx="2">
                  <c:v>0.0241804</c:v>
                </c:pt>
                <c:pt idx="3">
                  <c:v>0.0322193</c:v>
                </c:pt>
                <c:pt idx="4">
                  <c:v>0.0241931</c:v>
                </c:pt>
                <c:pt idx="5">
                  <c:v>0.0161694</c:v>
                </c:pt>
                <c:pt idx="6">
                  <c:v>0.00818647</c:v>
                </c:pt>
                <c:pt idx="7">
                  <c:v>-0.00798746</c:v>
                </c:pt>
                <c:pt idx="8">
                  <c:v>-0.0159762</c:v>
                </c:pt>
                <c:pt idx="9">
                  <c:v>-0.024011</c:v>
                </c:pt>
                <c:pt idx="10">
                  <c:v>-0.0320576</c:v>
                </c:pt>
                <c:pt idx="11">
                  <c:v>-0.0240306</c:v>
                </c:pt>
                <c:pt idx="12">
                  <c:v>-0.0160081</c:v>
                </c:pt>
                <c:pt idx="13">
                  <c:v>-0.00801922</c:v>
                </c:pt>
              </c:numCache>
            </c:numRef>
          </c:yVal>
          <c:smooth val="0"/>
        </c:ser>
        <c:axId val="60311423"/>
        <c:axId val="40657720"/>
      </c:scatterChart>
      <c:scatterChart>
        <c:scatterStyle val="lineMarker"/>
        <c:varyColors val="0"/>
        <c:ser>
          <c:idx val="1"/>
          <c:order val="1"/>
          <c:tx>
            <c:v>A2.L-TF*I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v2'!$V$2:$V$15</c:f>
              <c:numCache>
                <c:ptCount val="14"/>
                <c:pt idx="0">
                  <c:v>1.9972</c:v>
                </c:pt>
                <c:pt idx="1">
                  <c:v>3.99551</c:v>
                </c:pt>
                <c:pt idx="2">
                  <c:v>5.99394</c:v>
                </c:pt>
                <c:pt idx="3">
                  <c:v>7.99217</c:v>
                </c:pt>
                <c:pt idx="4">
                  <c:v>5.99398</c:v>
                </c:pt>
                <c:pt idx="5">
                  <c:v>3.99553</c:v>
                </c:pt>
                <c:pt idx="6">
                  <c:v>1.99716</c:v>
                </c:pt>
                <c:pt idx="7">
                  <c:v>-1.9997</c:v>
                </c:pt>
                <c:pt idx="8">
                  <c:v>-3.99764</c:v>
                </c:pt>
                <c:pt idx="9">
                  <c:v>-5.9957</c:v>
                </c:pt>
                <c:pt idx="10">
                  <c:v>-7.9933</c:v>
                </c:pt>
                <c:pt idx="11">
                  <c:v>-5.99568</c:v>
                </c:pt>
                <c:pt idx="12">
                  <c:v>-3.99761</c:v>
                </c:pt>
                <c:pt idx="13">
                  <c:v>-1.99945</c:v>
                </c:pt>
              </c:numCache>
            </c:numRef>
          </c:xVal>
          <c:yVal>
            <c:numRef>
              <c:f>'dc strength, v2'!$Z$2:$Z$15</c:f>
              <c:numCache>
                <c:ptCount val="14"/>
                <c:pt idx="0">
                  <c:v>0.00012111168876227305</c:v>
                </c:pt>
                <c:pt idx="1">
                  <c:v>7.73586241070226E-05</c:v>
                </c:pt>
                <c:pt idx="2">
                  <c:v>7.097288340663505E-05</c:v>
                </c:pt>
                <c:pt idx="3">
                  <c:v>7.239160278147555E-05</c:v>
                </c:pt>
                <c:pt idx="4">
                  <c:v>8.351199139159174E-05</c:v>
                </c:pt>
                <c:pt idx="5">
                  <c:v>9.817817809950127E-05</c:v>
                </c:pt>
                <c:pt idx="6">
                  <c:v>0.00015329258077731792</c:v>
                </c:pt>
                <c:pt idx="7">
                  <c:v>5.593406217809134E-05</c:v>
                </c:pt>
                <c:pt idx="8">
                  <c:v>0.00010350887569416864</c:v>
                </c:pt>
                <c:pt idx="9">
                  <c:v>0.00010550636525537976</c:v>
                </c:pt>
                <c:pt idx="10">
                  <c:v>9.38535966435658E-05</c:v>
                </c:pt>
                <c:pt idx="11">
                  <c:v>8.582591924785957E-05</c:v>
                </c:pt>
                <c:pt idx="12">
                  <c:v>7.148820668288064E-05</c:v>
                </c:pt>
                <c:pt idx="13">
                  <c:v>2.316848708405414E-05</c:v>
                </c:pt>
              </c:numCache>
            </c:numRef>
          </c:yVal>
          <c:smooth val="0"/>
        </c:ser>
        <c:axId val="15223545"/>
        <c:axId val="37576962"/>
      </c:scatterChart>
      <c:valAx>
        <c:axId val="6031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57720"/>
        <c:crosses val="autoZero"/>
        <c:crossBetween val="midCat"/>
        <c:dispUnits/>
      </c:valAx>
      <c:valAx>
        <c:axId val="4065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311423"/>
        <c:crosses val="autoZero"/>
        <c:crossBetween val="midCat"/>
        <c:dispUnits/>
      </c:valAx>
      <c:valAx>
        <c:axId val="15223545"/>
        <c:scaling>
          <c:orientation val="minMax"/>
        </c:scaling>
        <c:axPos val="b"/>
        <c:delete val="1"/>
        <c:majorTickMark val="in"/>
        <c:minorTickMark val="none"/>
        <c:tickLblPos val="nextTo"/>
        <c:crossAx val="37576962"/>
        <c:crosses val="max"/>
        <c:crossBetween val="midCat"/>
        <c:dispUnits/>
      </c:valAx>
      <c:valAx>
        <c:axId val="37576962"/>
        <c:scaling>
          <c:orientation val="minMax"/>
          <c:max val="0.001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crossAx val="152235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sextupole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B3.L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v2'!$AC$2:$AC$15</c:f>
              <c:numCache>
                <c:ptCount val="14"/>
                <c:pt idx="0">
                  <c:v>9.98843</c:v>
                </c:pt>
                <c:pt idx="1">
                  <c:v>19.9815</c:v>
                </c:pt>
                <c:pt idx="2">
                  <c:v>29.9754</c:v>
                </c:pt>
                <c:pt idx="3">
                  <c:v>39.9674</c:v>
                </c:pt>
                <c:pt idx="4">
                  <c:v>29.9755</c:v>
                </c:pt>
                <c:pt idx="5">
                  <c:v>19.982</c:v>
                </c:pt>
                <c:pt idx="6">
                  <c:v>9.98878</c:v>
                </c:pt>
                <c:pt idx="7">
                  <c:v>-9.99776</c:v>
                </c:pt>
                <c:pt idx="8">
                  <c:v>-19.9906</c:v>
                </c:pt>
                <c:pt idx="9">
                  <c:v>-29.9825</c:v>
                </c:pt>
                <c:pt idx="10">
                  <c:v>-39.9735</c:v>
                </c:pt>
                <c:pt idx="11">
                  <c:v>-29.9822</c:v>
                </c:pt>
                <c:pt idx="12">
                  <c:v>-19.9905</c:v>
                </c:pt>
                <c:pt idx="13">
                  <c:v>-9.99802</c:v>
                </c:pt>
              </c:numCache>
            </c:numRef>
          </c:xVal>
          <c:yVal>
            <c:numRef>
              <c:f>'dc strength, v2'!$AF$2:$AF$15</c:f>
              <c:numCache>
                <c:ptCount val="14"/>
                <c:pt idx="0">
                  <c:v>0.443107</c:v>
                </c:pt>
                <c:pt idx="1">
                  <c:v>0.890323</c:v>
                </c:pt>
                <c:pt idx="2">
                  <c:v>1.33679</c:v>
                </c:pt>
                <c:pt idx="3">
                  <c:v>1.78369</c:v>
                </c:pt>
                <c:pt idx="4">
                  <c:v>1.33816</c:v>
                </c:pt>
                <c:pt idx="5">
                  <c:v>0.891447</c:v>
                </c:pt>
                <c:pt idx="6">
                  <c:v>0.444287</c:v>
                </c:pt>
                <c:pt idx="7">
                  <c:v>-0.452281</c:v>
                </c:pt>
                <c:pt idx="8">
                  <c:v>-0.900556</c:v>
                </c:pt>
                <c:pt idx="9">
                  <c:v>-1.35019</c:v>
                </c:pt>
                <c:pt idx="10">
                  <c:v>-1.80775</c:v>
                </c:pt>
                <c:pt idx="11">
                  <c:v>-1.35149</c:v>
                </c:pt>
                <c:pt idx="12">
                  <c:v>-0.903298</c:v>
                </c:pt>
                <c:pt idx="13">
                  <c:v>-0.455684</c:v>
                </c:pt>
              </c:numCache>
            </c:numRef>
          </c:yVal>
          <c:smooth val="0"/>
        </c:ser>
        <c:axId val="58763667"/>
        <c:axId val="61889260"/>
      </c:scatterChart>
      <c:scatterChart>
        <c:scatterStyle val="lineMarker"/>
        <c:varyColors val="0"/>
        <c:ser>
          <c:idx val="1"/>
          <c:order val="1"/>
          <c:tx>
            <c:v>B3.L-TF*I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v2'!$AC$2:$AC$15</c:f>
              <c:numCache>
                <c:ptCount val="14"/>
                <c:pt idx="0">
                  <c:v>9.98843</c:v>
                </c:pt>
                <c:pt idx="1">
                  <c:v>19.9815</c:v>
                </c:pt>
                <c:pt idx="2">
                  <c:v>29.9754</c:v>
                </c:pt>
                <c:pt idx="3">
                  <c:v>39.9674</c:v>
                </c:pt>
                <c:pt idx="4">
                  <c:v>29.9755</c:v>
                </c:pt>
                <c:pt idx="5">
                  <c:v>19.982</c:v>
                </c:pt>
                <c:pt idx="6">
                  <c:v>9.98878</c:v>
                </c:pt>
                <c:pt idx="7">
                  <c:v>-9.99776</c:v>
                </c:pt>
                <c:pt idx="8">
                  <c:v>-19.9906</c:v>
                </c:pt>
                <c:pt idx="9">
                  <c:v>-29.9825</c:v>
                </c:pt>
                <c:pt idx="10">
                  <c:v>-39.9735</c:v>
                </c:pt>
                <c:pt idx="11">
                  <c:v>-29.9822</c:v>
                </c:pt>
                <c:pt idx="12">
                  <c:v>-19.9905</c:v>
                </c:pt>
                <c:pt idx="13">
                  <c:v>-9.99802</c:v>
                </c:pt>
              </c:numCache>
            </c:numRef>
          </c:xVal>
          <c:yVal>
            <c:numRef>
              <c:f>'dc strength, v2'!$AG$2:$AG$15</c:f>
              <c:numCache>
                <c:ptCount val="14"/>
                <c:pt idx="0">
                  <c:v>-0.00512845206339374</c:v>
                </c:pt>
                <c:pt idx="1">
                  <c:v>-0.006356126289587372</c:v>
                </c:pt>
                <c:pt idx="2">
                  <c:v>-0.008370047152661098</c:v>
                </c:pt>
                <c:pt idx="3">
                  <c:v>-0.009865704630105387</c:v>
                </c:pt>
                <c:pt idx="4">
                  <c:v>-0.007004534699273091</c:v>
                </c:pt>
                <c:pt idx="5">
                  <c:v>-0.005254564022647568</c:v>
                </c:pt>
                <c:pt idx="6">
                  <c:v>-0.003964158476536028</c:v>
                </c:pt>
                <c:pt idx="7">
                  <c:v>-0.003626859837700669</c:v>
                </c:pt>
                <c:pt idx="8">
                  <c:v>-0.003468506968714813</c:v>
                </c:pt>
                <c:pt idx="9">
                  <c:v>-0.0047113370378824015</c:v>
                </c:pt>
                <c:pt idx="10">
                  <c:v>-0.013920555026558645</c:v>
                </c:pt>
                <c:pt idx="11">
                  <c:v>-0.00602479967771874</c:v>
                </c:pt>
                <c:pt idx="12">
                  <c:v>-0.0062149945153269215</c:v>
                </c:pt>
                <c:pt idx="13">
                  <c:v>-0.007018192216509234</c:v>
                </c:pt>
              </c:numCache>
            </c:numRef>
          </c:yVal>
          <c:smooth val="0"/>
        </c:ser>
        <c:axId val="21622093"/>
        <c:axId val="34908918"/>
      </c:scatterChart>
      <c:valAx>
        <c:axId val="5876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889260"/>
        <c:crosses val="autoZero"/>
        <c:crossBetween val="midCat"/>
        <c:dispUnits/>
      </c:valAx>
      <c:valAx>
        <c:axId val="6188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763667"/>
        <c:crosses val="autoZero"/>
        <c:crossBetween val="midCat"/>
        <c:dispUnits/>
      </c:valAx>
      <c:valAx>
        <c:axId val="21622093"/>
        <c:scaling>
          <c:orientation val="minMax"/>
        </c:scaling>
        <c:axPos val="b"/>
        <c:delete val="1"/>
        <c:majorTickMark val="in"/>
        <c:minorTickMark val="none"/>
        <c:tickLblPos val="nextTo"/>
        <c:crossAx val="34908918"/>
        <c:crosses val="max"/>
        <c:crossBetween val="midCat"/>
        <c:dispUnits/>
      </c:valAx>
      <c:valAx>
        <c:axId val="34908918"/>
        <c:scaling>
          <c:orientation val="minMax"/>
          <c:max val="0.02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216220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skew sextupole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A3.L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v2'!$AJ$2:$AJ$15</c:f>
              <c:numCache>
                <c:ptCount val="14"/>
                <c:pt idx="0">
                  <c:v>9.98698</c:v>
                </c:pt>
                <c:pt idx="1">
                  <c:v>19.9815</c:v>
                </c:pt>
                <c:pt idx="2">
                  <c:v>29.9762</c:v>
                </c:pt>
                <c:pt idx="3">
                  <c:v>39.9696</c:v>
                </c:pt>
                <c:pt idx="4">
                  <c:v>29.9761</c:v>
                </c:pt>
                <c:pt idx="5">
                  <c:v>19.9816</c:v>
                </c:pt>
                <c:pt idx="6">
                  <c:v>9.98684</c:v>
                </c:pt>
                <c:pt idx="7">
                  <c:v>-10.0019</c:v>
                </c:pt>
                <c:pt idx="8">
                  <c:v>-19.9963</c:v>
                </c:pt>
                <c:pt idx="9">
                  <c:v>-29.9894</c:v>
                </c:pt>
                <c:pt idx="10">
                  <c:v>-39.9828</c:v>
                </c:pt>
                <c:pt idx="11">
                  <c:v>-29.9891</c:v>
                </c:pt>
                <c:pt idx="12">
                  <c:v>-19.9956</c:v>
                </c:pt>
                <c:pt idx="13">
                  <c:v>-10.0016</c:v>
                </c:pt>
              </c:numCache>
            </c:numRef>
          </c:xVal>
          <c:yVal>
            <c:numRef>
              <c:f>'dc strength, v2'!$AM$2:$AM$15</c:f>
              <c:numCache>
                <c:ptCount val="14"/>
                <c:pt idx="0">
                  <c:v>0.443354</c:v>
                </c:pt>
                <c:pt idx="1">
                  <c:v>0.889547</c:v>
                </c:pt>
                <c:pt idx="2">
                  <c:v>1.33575</c:v>
                </c:pt>
                <c:pt idx="3">
                  <c:v>1.7822</c:v>
                </c:pt>
                <c:pt idx="4">
                  <c:v>1.33732</c:v>
                </c:pt>
                <c:pt idx="5">
                  <c:v>0.891834</c:v>
                </c:pt>
                <c:pt idx="6">
                  <c:v>0.445924</c:v>
                </c:pt>
                <c:pt idx="7">
                  <c:v>-0.447811</c:v>
                </c:pt>
                <c:pt idx="8">
                  <c:v>-0.894596</c:v>
                </c:pt>
                <c:pt idx="9">
                  <c:v>-1.34069</c:v>
                </c:pt>
                <c:pt idx="10">
                  <c:v>-1.78734</c:v>
                </c:pt>
                <c:pt idx="11">
                  <c:v>-1.342</c:v>
                </c:pt>
                <c:pt idx="12">
                  <c:v>-0.896643</c:v>
                </c:pt>
                <c:pt idx="13">
                  <c:v>-0.450461</c:v>
                </c:pt>
              </c:numCache>
            </c:numRef>
          </c:yVal>
          <c:smooth val="0"/>
        </c:ser>
        <c:axId val="65323047"/>
        <c:axId val="3853088"/>
      </c:scatterChart>
      <c:scatterChart>
        <c:scatterStyle val="lineMarker"/>
        <c:varyColors val="0"/>
        <c:ser>
          <c:idx val="1"/>
          <c:order val="1"/>
          <c:tx>
            <c:v>A3.L-TF*I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v2'!$AJ$2:$AJ$15</c:f>
              <c:numCache>
                <c:ptCount val="14"/>
                <c:pt idx="0">
                  <c:v>9.98698</c:v>
                </c:pt>
                <c:pt idx="1">
                  <c:v>19.9815</c:v>
                </c:pt>
                <c:pt idx="2">
                  <c:v>29.9762</c:v>
                </c:pt>
                <c:pt idx="3">
                  <c:v>39.9696</c:v>
                </c:pt>
                <c:pt idx="4">
                  <c:v>29.9761</c:v>
                </c:pt>
                <c:pt idx="5">
                  <c:v>19.9816</c:v>
                </c:pt>
                <c:pt idx="6">
                  <c:v>9.98684</c:v>
                </c:pt>
                <c:pt idx="7">
                  <c:v>-10.0019</c:v>
                </c:pt>
                <c:pt idx="8">
                  <c:v>-19.9963</c:v>
                </c:pt>
                <c:pt idx="9">
                  <c:v>-29.9894</c:v>
                </c:pt>
                <c:pt idx="10">
                  <c:v>-39.9828</c:v>
                </c:pt>
                <c:pt idx="11">
                  <c:v>-29.9891</c:v>
                </c:pt>
                <c:pt idx="12">
                  <c:v>-19.9956</c:v>
                </c:pt>
                <c:pt idx="13">
                  <c:v>-10.0016</c:v>
                </c:pt>
              </c:numCache>
            </c:numRef>
          </c:xVal>
          <c:yVal>
            <c:numRef>
              <c:f>'dc strength, v2'!$AN$2:$AN$15</c:f>
              <c:numCache>
                <c:ptCount val="14"/>
                <c:pt idx="0">
                  <c:v>-0.0026672172971993757</c:v>
                </c:pt>
                <c:pt idx="1">
                  <c:v>-0.0028321730256783972</c:v>
                </c:pt>
                <c:pt idx="2">
                  <c:v>-0.0029951676026493956</c:v>
                </c:pt>
                <c:pt idx="3">
                  <c:v>-0.002853103829399739</c:v>
                </c:pt>
                <c:pt idx="4">
                  <c:v>-0.0014207015757092822</c:v>
                </c:pt>
                <c:pt idx="5">
                  <c:v>-0.0005496390526184003</c:v>
                </c:pt>
                <c:pt idx="6">
                  <c:v>-9.096485948334454E-05</c:v>
                </c:pt>
                <c:pt idx="7">
                  <c:v>-0.0011234514833455278</c:v>
                </c:pt>
                <c:pt idx="8">
                  <c:v>-0.0015558549871944605</c:v>
                </c:pt>
                <c:pt idx="9">
                  <c:v>-0.0013553168412641092</c:v>
                </c:pt>
                <c:pt idx="10">
                  <c:v>-0.0016973806145139658</c:v>
                </c:pt>
                <c:pt idx="11">
                  <c:v>-0.0026787149220843798</c:v>
                </c:pt>
                <c:pt idx="12">
                  <c:v>-0.003634117175774887</c:v>
                </c:pt>
                <c:pt idx="13">
                  <c:v>-0.0037868495641656397</c:v>
                </c:pt>
              </c:numCache>
            </c:numRef>
          </c:yVal>
          <c:smooth val="0"/>
        </c:ser>
        <c:axId val="12839969"/>
        <c:axId val="64902506"/>
      </c:scatterChart>
      <c:valAx>
        <c:axId val="653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3088"/>
        <c:crosses val="autoZero"/>
        <c:crossBetween val="midCat"/>
        <c:dispUnits/>
      </c:valAx>
      <c:valAx>
        <c:axId val="3853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(T-m/m^2)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5323047"/>
        <c:crosses val="autoZero"/>
        <c:crossBetween val="midCat"/>
        <c:dispUnits/>
      </c:valAx>
      <c:valAx>
        <c:axId val="12839969"/>
        <c:scaling>
          <c:orientation val="minMax"/>
        </c:scaling>
        <c:axPos val="b"/>
        <c:delete val="1"/>
        <c:majorTickMark val="in"/>
        <c:minorTickMark val="none"/>
        <c:tickLblPos val="nextTo"/>
        <c:crossAx val="64902506"/>
        <c:crosses val="max"/>
        <c:crossBetween val="midCat"/>
        <c:dispUnits/>
      </c:valAx>
      <c:valAx>
        <c:axId val="64902506"/>
        <c:scaling>
          <c:orientation val="minMax"/>
          <c:max val="0.02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L-TF*I (T-m/m^2)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128399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normal dipole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/>
            </c:numRef>
          </c:xVal>
          <c:yVal>
            <c:numRef>
              <c:f>'dc strength, v2'!$E$2:$E$15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v2'!$A$2:$A$15</c:f>
              <c:numCache/>
            </c:numRef>
          </c:xVal>
          <c:yVal>
            <c:numRef>
              <c:f>'dc strength, v2'!$F$2:$F$15</c:f>
              <c:numCache/>
            </c:numRef>
          </c:yVal>
          <c:smooth val="0"/>
        </c:ser>
        <c:axId val="40262459"/>
        <c:axId val="53478356"/>
      </c:scatterChart>
      <c:valAx>
        <c:axId val="4026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8356"/>
        <c:crosses val="autoZero"/>
        <c:crossBetween val="midCat"/>
        <c:dispUnits/>
      </c:valAx>
      <c:valAx>
        <c:axId val="53478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62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skew dipole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v2'!$H$2:$H$15</c:f>
              <c:numCache/>
            </c:numRef>
          </c:xVal>
          <c:yVal>
            <c:numRef>
              <c:f>'dc strength, v2'!$L$2:$L$15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v2'!$H$2:$H$15</c:f>
              <c:numCache/>
            </c:numRef>
          </c:xVal>
          <c:yVal>
            <c:numRef>
              <c:f>'dc strength, v2'!$M$2:$M$15</c:f>
              <c:numCache/>
            </c:numRef>
          </c:yVal>
          <c:smooth val="0"/>
        </c:ser>
        <c:axId val="11605877"/>
        <c:axId val="41922654"/>
      </c:scatterChart>
      <c:valAx>
        <c:axId val="1160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2654"/>
        <c:crosses val="autoZero"/>
        <c:crossBetween val="midCat"/>
        <c:dispUnits/>
      </c:valAx>
      <c:valAx>
        <c:axId val="41922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5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 quad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Bn/An-mx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v2'!$O$2:$O$15</c:f>
              <c:numCache/>
            </c:numRef>
          </c:xVal>
          <c:yVal>
            <c:numRef>
              <c:f>'dc strength, v2'!$S$2:$S$15</c:f>
              <c:numCache/>
            </c:numRef>
          </c:yVal>
          <c:smooth val="0"/>
        </c:ser>
        <c:ser>
          <c:idx val="1"/>
          <c:order val="1"/>
          <c:tx>
            <c:v>Bn/An-(mx+b)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'dc strength, v2'!$O$2:$O$15</c:f>
              <c:numCache/>
            </c:numRef>
          </c:xVal>
          <c:yVal>
            <c:numRef>
              <c:f>'dc strength, v2'!$T$2:$T$15</c:f>
              <c:numCache/>
            </c:numRef>
          </c:yVal>
          <c:smooth val="0"/>
        </c:ser>
        <c:axId val="40454863"/>
        <c:axId val="414984"/>
      </c:scatterChart>
      <c:valAx>
        <c:axId val="404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984"/>
        <c:crosses val="autoZero"/>
        <c:crossBetween val="midCat"/>
        <c:dispUnits/>
      </c:valAx>
      <c:valAx>
        <c:axId val="414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19050</xdr:rowOff>
    </xdr:from>
    <xdr:to>
      <xdr:col>6</xdr:col>
      <xdr:colOff>1028700</xdr:colOff>
      <xdr:row>39</xdr:row>
      <xdr:rowOff>57150</xdr:rowOff>
    </xdr:to>
    <xdr:graphicFrame>
      <xdr:nvGraphicFramePr>
        <xdr:cNvPr id="1" name="Chart 3"/>
        <xdr:cNvGraphicFramePr/>
      </xdr:nvGraphicFramePr>
      <xdr:xfrm>
        <a:off x="209550" y="3095625"/>
        <a:ext cx="5438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19</xdr:row>
      <xdr:rowOff>19050</xdr:rowOff>
    </xdr:from>
    <xdr:to>
      <xdr:col>13</xdr:col>
      <xdr:colOff>1028700</xdr:colOff>
      <xdr:row>39</xdr:row>
      <xdr:rowOff>142875</xdr:rowOff>
    </xdr:to>
    <xdr:graphicFrame>
      <xdr:nvGraphicFramePr>
        <xdr:cNvPr id="2" name="Chart 5"/>
        <xdr:cNvGraphicFramePr/>
      </xdr:nvGraphicFramePr>
      <xdr:xfrm>
        <a:off x="5981700" y="3095625"/>
        <a:ext cx="56769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47625</xdr:colOff>
      <xdr:row>19</xdr:row>
      <xdr:rowOff>9525</xdr:rowOff>
    </xdr:from>
    <xdr:to>
      <xdr:col>20</xdr:col>
      <xdr:colOff>1133475</xdr:colOff>
      <xdr:row>40</xdr:row>
      <xdr:rowOff>9525</xdr:rowOff>
    </xdr:to>
    <xdr:graphicFrame>
      <xdr:nvGraphicFramePr>
        <xdr:cNvPr id="3" name="Chart 6"/>
        <xdr:cNvGraphicFramePr/>
      </xdr:nvGraphicFramePr>
      <xdr:xfrm>
        <a:off x="11972925" y="3086100"/>
        <a:ext cx="58102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28575</xdr:colOff>
      <xdr:row>19</xdr:row>
      <xdr:rowOff>9525</xdr:rowOff>
    </xdr:from>
    <xdr:to>
      <xdr:col>27</xdr:col>
      <xdr:colOff>1143000</xdr:colOff>
      <xdr:row>40</xdr:row>
      <xdr:rowOff>9525</xdr:rowOff>
    </xdr:to>
    <xdr:graphicFrame>
      <xdr:nvGraphicFramePr>
        <xdr:cNvPr id="4" name="Chart 7"/>
        <xdr:cNvGraphicFramePr/>
      </xdr:nvGraphicFramePr>
      <xdr:xfrm>
        <a:off x="17973675" y="3086100"/>
        <a:ext cx="57150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19050</xdr:colOff>
      <xdr:row>19</xdr:row>
      <xdr:rowOff>0</xdr:rowOff>
    </xdr:from>
    <xdr:to>
      <xdr:col>34</xdr:col>
      <xdr:colOff>1123950</xdr:colOff>
      <xdr:row>40</xdr:row>
      <xdr:rowOff>0</xdr:rowOff>
    </xdr:to>
    <xdr:graphicFrame>
      <xdr:nvGraphicFramePr>
        <xdr:cNvPr id="5" name="Chart 8"/>
        <xdr:cNvGraphicFramePr/>
      </xdr:nvGraphicFramePr>
      <xdr:xfrm>
        <a:off x="23860125" y="3076575"/>
        <a:ext cx="52959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19050</xdr:colOff>
      <xdr:row>18</xdr:row>
      <xdr:rowOff>152400</xdr:rowOff>
    </xdr:from>
    <xdr:to>
      <xdr:col>41</xdr:col>
      <xdr:colOff>1133475</xdr:colOff>
      <xdr:row>40</xdr:row>
      <xdr:rowOff>28575</xdr:rowOff>
    </xdr:to>
    <xdr:graphicFrame>
      <xdr:nvGraphicFramePr>
        <xdr:cNvPr id="6" name="Chart 9"/>
        <xdr:cNvGraphicFramePr/>
      </xdr:nvGraphicFramePr>
      <xdr:xfrm>
        <a:off x="29346525" y="3067050"/>
        <a:ext cx="519112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43</xdr:col>
      <xdr:colOff>66675</xdr:colOff>
      <xdr:row>0</xdr:row>
      <xdr:rowOff>0</xdr:rowOff>
    </xdr:from>
    <xdr:to>
      <xdr:col>51</xdr:col>
      <xdr:colOff>542925</xdr:colOff>
      <xdr:row>19</xdr:row>
      <xdr:rowOff>123825</xdr:rowOff>
    </xdr:to>
    <xdr:graphicFrame>
      <xdr:nvGraphicFramePr>
        <xdr:cNvPr id="7" name="Chart 10"/>
        <xdr:cNvGraphicFramePr/>
      </xdr:nvGraphicFramePr>
      <xdr:xfrm>
        <a:off x="35375850" y="0"/>
        <a:ext cx="535305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43</xdr:col>
      <xdr:colOff>38100</xdr:colOff>
      <xdr:row>20</xdr:row>
      <xdr:rowOff>0</xdr:rowOff>
    </xdr:from>
    <xdr:to>
      <xdr:col>51</xdr:col>
      <xdr:colOff>542925</xdr:colOff>
      <xdr:row>40</xdr:row>
      <xdr:rowOff>133350</xdr:rowOff>
    </xdr:to>
    <xdr:graphicFrame>
      <xdr:nvGraphicFramePr>
        <xdr:cNvPr id="8" name="Chart 11"/>
        <xdr:cNvGraphicFramePr/>
      </xdr:nvGraphicFramePr>
      <xdr:xfrm>
        <a:off x="35347275" y="3238500"/>
        <a:ext cx="5381625" cy="337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server1\public\phil\bma000\harm_quad_norm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dc strength, v1"/>
      <sheetName val="dc strength, v2"/>
      <sheetName val="harm_dipl_norm_v3"/>
      <sheetName val="harm_dipl_skew_v3"/>
      <sheetName val="harm_quad_norm_v3"/>
      <sheetName val="harm_quad_skew_v3"/>
      <sheetName val="harm_sext_norm_v3"/>
      <sheetName val="harm_sext_skew_v3"/>
    </sheetNames>
    <sheetDataSet>
      <sheetData sheetId="3">
        <row r="2">
          <cell r="R2">
            <v>9.99035</v>
          </cell>
          <cell r="S2">
            <v>0.00357073</v>
          </cell>
        </row>
        <row r="3">
          <cell r="R3">
            <v>19.9841</v>
          </cell>
          <cell r="S3">
            <v>0.00719869</v>
          </cell>
        </row>
        <row r="4">
          <cell r="R4">
            <v>29.9783</v>
          </cell>
          <cell r="S4">
            <v>0.0108226</v>
          </cell>
        </row>
        <row r="5">
          <cell r="R5">
            <v>38.9733</v>
          </cell>
          <cell r="S5">
            <v>0.0140792</v>
          </cell>
        </row>
        <row r="6">
          <cell r="R6">
            <v>29.9783</v>
          </cell>
          <cell r="S6">
            <v>0.0108503</v>
          </cell>
        </row>
        <row r="7">
          <cell r="R7">
            <v>19.9844</v>
          </cell>
          <cell r="S7">
            <v>0.00723819</v>
          </cell>
        </row>
        <row r="9">
          <cell r="R9">
            <v>9.99026</v>
          </cell>
          <cell r="S9">
            <v>0.00361396</v>
          </cell>
        </row>
        <row r="10">
          <cell r="R10">
            <v>-9.99605</v>
          </cell>
          <cell r="S10">
            <v>0.0036566</v>
          </cell>
        </row>
        <row r="11">
          <cell r="R11">
            <v>-19.989</v>
          </cell>
          <cell r="S11">
            <v>0.00728574</v>
          </cell>
        </row>
        <row r="12">
          <cell r="R12">
            <v>-29.981</v>
          </cell>
          <cell r="S12">
            <v>0.0109102</v>
          </cell>
        </row>
        <row r="13">
          <cell r="R13">
            <v>-38.9739</v>
          </cell>
          <cell r="S13">
            <v>0.0141692</v>
          </cell>
        </row>
        <row r="14">
          <cell r="R14">
            <v>-29.9809</v>
          </cell>
          <cell r="S14">
            <v>0.010936</v>
          </cell>
        </row>
        <row r="15">
          <cell r="R15">
            <v>-19.989</v>
          </cell>
          <cell r="S15">
            <v>0.00732224</v>
          </cell>
        </row>
        <row r="16">
          <cell r="R16">
            <v>-9.99621</v>
          </cell>
          <cell r="S16">
            <v>0.00369782</v>
          </cell>
        </row>
      </sheetData>
      <sheetData sheetId="4">
        <row r="2">
          <cell r="R2">
            <v>9.98994</v>
          </cell>
          <cell r="S2">
            <v>0.00361162</v>
          </cell>
        </row>
        <row r="3">
          <cell r="R3">
            <v>19.9826</v>
          </cell>
          <cell r="S3">
            <v>0.00725381</v>
          </cell>
        </row>
        <row r="4">
          <cell r="R4">
            <v>29.9754</v>
          </cell>
          <cell r="S4">
            <v>0.0108937</v>
          </cell>
        </row>
        <row r="5">
          <cell r="R5">
            <v>39.9674</v>
          </cell>
          <cell r="S5">
            <v>0.014527</v>
          </cell>
        </row>
        <row r="6">
          <cell r="R6">
            <v>29.9754</v>
          </cell>
          <cell r="S6">
            <v>0.0109216</v>
          </cell>
        </row>
        <row r="7">
          <cell r="R7">
            <v>19.9829</v>
          </cell>
          <cell r="S7">
            <v>0.00729277</v>
          </cell>
        </row>
        <row r="9">
          <cell r="R9">
            <v>9.9897</v>
          </cell>
          <cell r="S9">
            <v>0.00365373</v>
          </cell>
        </row>
        <row r="10">
          <cell r="R10">
            <v>-9.99411</v>
          </cell>
          <cell r="S10">
            <v>0.00364315</v>
          </cell>
        </row>
        <row r="11">
          <cell r="R11">
            <v>-19.9854</v>
          </cell>
          <cell r="S11">
            <v>0.00728488</v>
          </cell>
        </row>
        <row r="12">
          <cell r="R12">
            <v>-29.9762</v>
          </cell>
          <cell r="S12">
            <v>0.0109252</v>
          </cell>
        </row>
        <row r="13">
          <cell r="R13">
            <v>-39.9669</v>
          </cell>
          <cell r="S13">
            <v>0.0145599</v>
          </cell>
        </row>
        <row r="14">
          <cell r="R14">
            <v>-29.9767</v>
          </cell>
          <cell r="S14">
            <v>0.0109524</v>
          </cell>
        </row>
        <row r="15">
          <cell r="R15">
            <v>-19.9859</v>
          </cell>
          <cell r="S15">
            <v>0.0073227</v>
          </cell>
        </row>
        <row r="16">
          <cell r="R16">
            <v>-9.99441</v>
          </cell>
          <cell r="S16">
            <v>0.00368529</v>
          </cell>
        </row>
      </sheetData>
      <sheetData sheetId="5">
        <row r="2">
          <cell r="R2">
            <v>17.4656</v>
          </cell>
          <cell r="S2">
            <v>0.0426886</v>
          </cell>
        </row>
        <row r="3">
          <cell r="R3">
            <v>34.954</v>
          </cell>
          <cell r="S3">
            <v>0.0861985</v>
          </cell>
        </row>
        <row r="4">
          <cell r="R4">
            <v>52.44</v>
          </cell>
          <cell r="S4">
            <v>0.129732</v>
          </cell>
        </row>
        <row r="5">
          <cell r="R5">
            <v>69.9269</v>
          </cell>
          <cell r="S5">
            <v>0.173291</v>
          </cell>
        </row>
        <row r="6">
          <cell r="R6">
            <v>52.4404</v>
          </cell>
          <cell r="S6">
            <v>0.130038</v>
          </cell>
        </row>
        <row r="7">
          <cell r="R7">
            <v>34.9543</v>
          </cell>
          <cell r="S7">
            <v>0.0866399</v>
          </cell>
        </row>
        <row r="9">
          <cell r="R9">
            <v>17.467</v>
          </cell>
          <cell r="S9">
            <v>0.0432303</v>
          </cell>
        </row>
        <row r="10">
          <cell r="R10">
            <v>-17.5042</v>
          </cell>
          <cell r="S10">
            <v>0.0437375</v>
          </cell>
        </row>
        <row r="11">
          <cell r="R11">
            <v>-34.9901</v>
          </cell>
          <cell r="S11">
            <v>0.0872446</v>
          </cell>
        </row>
        <row r="12">
          <cell r="R12">
            <v>-52.4741</v>
          </cell>
          <cell r="S12">
            <v>0.130792</v>
          </cell>
        </row>
        <row r="13">
          <cell r="R13">
            <v>-69.9596</v>
          </cell>
          <cell r="S13">
            <v>0.174339</v>
          </cell>
        </row>
        <row r="14">
          <cell r="R14">
            <v>-52.4747</v>
          </cell>
          <cell r="S14">
            <v>0.131085</v>
          </cell>
        </row>
        <row r="15">
          <cell r="R15">
            <v>-34.9902</v>
          </cell>
          <cell r="S15">
            <v>0.0877084</v>
          </cell>
        </row>
        <row r="16">
          <cell r="R16">
            <v>-17.5049</v>
          </cell>
          <cell r="S16">
            <v>0.044277</v>
          </cell>
        </row>
      </sheetData>
      <sheetData sheetId="6">
        <row r="2">
          <cell r="R2">
            <v>1.9972</v>
          </cell>
          <cell r="S2">
            <v>0.00815445</v>
          </cell>
        </row>
        <row r="3">
          <cell r="R3">
            <v>3.99551</v>
          </cell>
          <cell r="S3">
            <v>0.0161485</v>
          </cell>
        </row>
        <row r="4">
          <cell r="R4">
            <v>5.99394</v>
          </cell>
          <cell r="S4">
            <v>0.0241804</v>
          </cell>
        </row>
        <row r="5">
          <cell r="R5">
            <v>7.99217</v>
          </cell>
          <cell r="S5">
            <v>0.0322193</v>
          </cell>
        </row>
        <row r="6">
          <cell r="R6">
            <v>5.99398</v>
          </cell>
          <cell r="S6">
            <v>0.0241931</v>
          </cell>
        </row>
        <row r="7">
          <cell r="R7">
            <v>3.99553</v>
          </cell>
          <cell r="S7">
            <v>0.0161694</v>
          </cell>
        </row>
        <row r="9">
          <cell r="R9">
            <v>1.99716</v>
          </cell>
          <cell r="S9">
            <v>0.00818647</v>
          </cell>
        </row>
        <row r="10">
          <cell r="R10">
            <v>-1.9997</v>
          </cell>
          <cell r="S10">
            <v>0.00798746</v>
          </cell>
        </row>
        <row r="11">
          <cell r="R11">
            <v>-3.99764</v>
          </cell>
          <cell r="S11">
            <v>0.0159762</v>
          </cell>
        </row>
        <row r="12">
          <cell r="R12">
            <v>-5.9957</v>
          </cell>
          <cell r="S12">
            <v>0.024011</v>
          </cell>
        </row>
        <row r="13">
          <cell r="R13">
            <v>-7.9933</v>
          </cell>
          <cell r="S13">
            <v>0.0320576</v>
          </cell>
        </row>
        <row r="14">
          <cell r="R14">
            <v>-5.99568</v>
          </cell>
          <cell r="S14">
            <v>0.0240306</v>
          </cell>
        </row>
        <row r="15">
          <cell r="R15">
            <v>-3.99761</v>
          </cell>
          <cell r="S15">
            <v>0.0160081</v>
          </cell>
        </row>
        <row r="16">
          <cell r="R16">
            <v>-1.99945</v>
          </cell>
          <cell r="S16">
            <v>0.00801922</v>
          </cell>
        </row>
      </sheetData>
      <sheetData sheetId="7">
        <row r="1">
          <cell r="R1">
            <v>9.98843</v>
          </cell>
          <cell r="S1">
            <v>0.443107</v>
          </cell>
        </row>
        <row r="2">
          <cell r="R2">
            <v>19.9815</v>
          </cell>
          <cell r="S2">
            <v>0.890323</v>
          </cell>
        </row>
        <row r="3">
          <cell r="R3">
            <v>29.9754</v>
          </cell>
          <cell r="S3">
            <v>1.33679</v>
          </cell>
        </row>
        <row r="4">
          <cell r="R4">
            <v>39.9674</v>
          </cell>
          <cell r="S4">
            <v>1.78369</v>
          </cell>
        </row>
        <row r="5">
          <cell r="R5">
            <v>29.9755</v>
          </cell>
          <cell r="S5">
            <v>1.33816</v>
          </cell>
        </row>
        <row r="6">
          <cell r="R6">
            <v>19.982</v>
          </cell>
          <cell r="S6">
            <v>0.891447</v>
          </cell>
        </row>
        <row r="7">
          <cell r="R7">
            <v>9.98878</v>
          </cell>
          <cell r="S7">
            <v>0.444287</v>
          </cell>
        </row>
        <row r="8">
          <cell r="R8">
            <v>-9.99776</v>
          </cell>
          <cell r="S8">
            <v>0.452281</v>
          </cell>
        </row>
        <row r="10">
          <cell r="R10">
            <v>-19.9906</v>
          </cell>
          <cell r="S10">
            <v>0.900556</v>
          </cell>
        </row>
        <row r="11">
          <cell r="R11">
            <v>-29.9825</v>
          </cell>
          <cell r="S11">
            <v>1.35019</v>
          </cell>
        </row>
        <row r="12">
          <cell r="R12">
            <v>-39.9735</v>
          </cell>
          <cell r="S12">
            <v>1.80775</v>
          </cell>
        </row>
        <row r="13">
          <cell r="R13">
            <v>-29.9822</v>
          </cell>
          <cell r="S13">
            <v>1.35149</v>
          </cell>
        </row>
        <row r="14">
          <cell r="R14">
            <v>-19.9905</v>
          </cell>
          <cell r="S14">
            <v>0.903298</v>
          </cell>
        </row>
        <row r="15">
          <cell r="R15">
            <v>-9.99802</v>
          </cell>
          <cell r="S15">
            <v>0.455684</v>
          </cell>
        </row>
      </sheetData>
      <sheetData sheetId="8">
        <row r="2">
          <cell r="R2">
            <v>9.98698</v>
          </cell>
          <cell r="S2">
            <v>0.443354</v>
          </cell>
        </row>
        <row r="3">
          <cell r="R3">
            <v>19.9815</v>
          </cell>
          <cell r="S3">
            <v>0.889547</v>
          </cell>
        </row>
        <row r="4">
          <cell r="R4">
            <v>29.9762</v>
          </cell>
          <cell r="S4">
            <v>1.33575</v>
          </cell>
        </row>
        <row r="5">
          <cell r="R5">
            <v>39.9696</v>
          </cell>
          <cell r="S5">
            <v>1.7822</v>
          </cell>
        </row>
        <row r="6">
          <cell r="R6">
            <v>29.9761</v>
          </cell>
          <cell r="S6">
            <v>1.33732</v>
          </cell>
        </row>
        <row r="7">
          <cell r="R7">
            <v>19.9816</v>
          </cell>
          <cell r="S7">
            <v>0.891834</v>
          </cell>
        </row>
        <row r="9">
          <cell r="R9">
            <v>9.98684</v>
          </cell>
          <cell r="S9">
            <v>0.445924</v>
          </cell>
        </row>
        <row r="10">
          <cell r="R10">
            <v>-10.0019</v>
          </cell>
          <cell r="S10">
            <v>0.447811</v>
          </cell>
        </row>
        <row r="11">
          <cell r="R11">
            <v>-19.9963</v>
          </cell>
          <cell r="S11">
            <v>0.894596</v>
          </cell>
        </row>
        <row r="12">
          <cell r="R12">
            <v>-29.9894</v>
          </cell>
          <cell r="S12">
            <v>1.34069</v>
          </cell>
        </row>
        <row r="13">
          <cell r="R13">
            <v>-39.9828</v>
          </cell>
          <cell r="S13">
            <v>1.78734</v>
          </cell>
        </row>
        <row r="14">
          <cell r="R14">
            <v>-29.9891</v>
          </cell>
          <cell r="S14">
            <v>1.342</v>
          </cell>
        </row>
        <row r="15">
          <cell r="R15">
            <v>-19.9956</v>
          </cell>
          <cell r="S15">
            <v>0.896643</v>
          </cell>
        </row>
        <row r="16">
          <cell r="R16">
            <v>-10.0016</v>
          </cell>
          <cell r="S16">
            <v>0.450461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view="pageBreakPreview" zoomScaleSheetLayoutView="100" workbookViewId="0" topLeftCell="A1">
      <pane xSplit="18780" topLeftCell="AI1" activePane="topLeft" state="split"/>
      <selection pane="topLeft" activeCell="F18" sqref="F18"/>
      <selection pane="topRight" activeCell="AI1" sqref="AI1"/>
    </sheetView>
  </sheetViews>
  <sheetFormatPr defaultColWidth="9.140625" defaultRowHeight="12.75"/>
  <cols>
    <col min="1" max="1" width="13.28125" style="0" bestFit="1" customWidth="1"/>
    <col min="2" max="2" width="9.8515625" style="0" bestFit="1" customWidth="1"/>
    <col min="3" max="3" width="10.57421875" style="0" bestFit="1" customWidth="1"/>
    <col min="4" max="4" width="12.140625" style="0" customWidth="1"/>
    <col min="5" max="5" width="10.421875" style="0" bestFit="1" customWidth="1"/>
    <col min="6" max="6" width="13.00390625" style="0" bestFit="1" customWidth="1"/>
    <col min="7" max="7" width="19.421875" style="0" bestFit="1" customWidth="1"/>
    <col min="8" max="8" width="11.8515625" style="0" bestFit="1" customWidth="1"/>
    <col min="9" max="9" width="9.8515625" style="0" bestFit="1" customWidth="1"/>
    <col min="10" max="10" width="10.57421875" style="0" bestFit="1" customWidth="1"/>
    <col min="11" max="11" width="14.8515625" style="0" bestFit="1" customWidth="1"/>
    <col min="12" max="12" width="10.57421875" style="0" bestFit="1" customWidth="1"/>
    <col min="13" max="13" width="13.00390625" style="0" bestFit="1" customWidth="1"/>
    <col min="14" max="14" width="19.421875" style="0" bestFit="1" customWidth="1"/>
    <col min="15" max="15" width="12.00390625" style="0" bestFit="1" customWidth="1"/>
    <col min="16" max="16" width="9.8515625" style="0" bestFit="1" customWidth="1"/>
    <col min="17" max="17" width="10.57421875" style="0" bestFit="1" customWidth="1"/>
    <col min="18" max="18" width="14.8515625" style="0" bestFit="1" customWidth="1"/>
    <col min="19" max="19" width="10.57421875" style="0" bestFit="1" customWidth="1"/>
    <col min="20" max="20" width="13.00390625" style="0" bestFit="1" customWidth="1"/>
    <col min="21" max="21" width="19.421875" style="0" bestFit="1" customWidth="1"/>
    <col min="22" max="22" width="10.57421875" style="0" bestFit="1" customWidth="1"/>
    <col min="23" max="23" width="9.8515625" style="0" bestFit="1" customWidth="1"/>
    <col min="24" max="24" width="10.57421875" style="0" bestFit="1" customWidth="1"/>
    <col min="25" max="25" width="14.8515625" style="0" bestFit="1" customWidth="1"/>
    <col min="26" max="26" width="10.140625" style="0" bestFit="1" customWidth="1"/>
    <col min="27" max="27" width="13.00390625" style="0" bestFit="1" customWidth="1"/>
    <col min="28" max="28" width="19.421875" style="0" bestFit="1" customWidth="1"/>
    <col min="29" max="29" width="11.28125" style="0" bestFit="1" customWidth="1"/>
    <col min="30" max="30" width="5.57421875" style="0" bestFit="1" customWidth="1"/>
    <col min="31" max="31" width="7.57421875" style="0" bestFit="1" customWidth="1"/>
    <col min="32" max="32" width="14.8515625" style="0" bestFit="1" customWidth="1"/>
    <col min="33" max="33" width="10.57421875" style="0" bestFit="1" customWidth="1"/>
    <col min="34" max="34" width="13.00390625" style="0" bestFit="1" customWidth="1"/>
    <col min="35" max="35" width="19.421875" style="0" bestFit="1" customWidth="1"/>
    <col min="36" max="36" width="9.8515625" style="0" bestFit="1" customWidth="1"/>
    <col min="37" max="37" width="5.57421875" style="0" bestFit="1" customWidth="1"/>
    <col min="38" max="38" width="7.28125" style="0" bestFit="1" customWidth="1"/>
    <col min="39" max="39" width="14.8515625" style="0" bestFit="1" customWidth="1"/>
    <col min="40" max="40" width="10.57421875" style="0" bestFit="1" customWidth="1"/>
    <col min="41" max="41" width="13.00390625" style="0" bestFit="1" customWidth="1"/>
    <col min="42" max="42" width="19.421875" style="0" bestFit="1" customWidth="1"/>
  </cols>
  <sheetData>
    <row r="1" spans="1:42" ht="12.75">
      <c r="A1" t="s">
        <v>0</v>
      </c>
      <c r="C1" t="s">
        <v>1</v>
      </c>
      <c r="D1" t="s">
        <v>7</v>
      </c>
      <c r="E1" t="s">
        <v>11</v>
      </c>
      <c r="F1" t="s">
        <v>12</v>
      </c>
      <c r="G1" t="s">
        <v>10</v>
      </c>
      <c r="H1" t="s">
        <v>2</v>
      </c>
      <c r="J1" t="s">
        <v>1</v>
      </c>
      <c r="K1" t="s">
        <v>7</v>
      </c>
      <c r="L1" t="s">
        <v>11</v>
      </c>
      <c r="M1" t="s">
        <v>12</v>
      </c>
      <c r="N1" t="s">
        <v>10</v>
      </c>
      <c r="O1" t="s">
        <v>3</v>
      </c>
      <c r="Q1" t="s">
        <v>1</v>
      </c>
      <c r="R1" t="s">
        <v>7</v>
      </c>
      <c r="S1" t="s">
        <v>11</v>
      </c>
      <c r="T1" t="s">
        <v>12</v>
      </c>
      <c r="U1" t="s">
        <v>10</v>
      </c>
      <c r="V1" t="s">
        <v>4</v>
      </c>
      <c r="X1" t="s">
        <v>1</v>
      </c>
      <c r="Y1" t="s">
        <v>7</v>
      </c>
      <c r="Z1" t="s">
        <v>11</v>
      </c>
      <c r="AA1" t="s">
        <v>12</v>
      </c>
      <c r="AB1" t="s">
        <v>10</v>
      </c>
      <c r="AC1" t="s">
        <v>5</v>
      </c>
      <c r="AE1" t="s">
        <v>1</v>
      </c>
      <c r="AF1" t="s">
        <v>7</v>
      </c>
      <c r="AG1" t="s">
        <v>11</v>
      </c>
      <c r="AH1" t="s">
        <v>12</v>
      </c>
      <c r="AI1" t="s">
        <v>10</v>
      </c>
      <c r="AJ1" t="s">
        <v>6</v>
      </c>
      <c r="AL1" t="s">
        <v>1</v>
      </c>
      <c r="AM1" t="s">
        <v>7</v>
      </c>
      <c r="AN1" t="s">
        <v>11</v>
      </c>
      <c r="AO1" t="s">
        <v>12</v>
      </c>
      <c r="AP1" t="s">
        <v>10</v>
      </c>
    </row>
    <row r="2" spans="1:42" ht="12.75">
      <c r="A2" s="1">
        <f>'[1]harm_dipl_norm_v3'!R2</f>
        <v>9.99035</v>
      </c>
      <c r="B2" s="2">
        <f>'[1]harm_dipl_norm_v3'!S2</f>
        <v>0.00357073</v>
      </c>
      <c r="C2" s="2">
        <f aca="true" t="shared" si="0" ref="C2:C15">B2/A2</f>
        <v>0.00035741790828149164</v>
      </c>
      <c r="D2" s="3">
        <f>SIGN(A2)*B2</f>
        <v>0.00357073</v>
      </c>
      <c r="E2" s="2">
        <f>D2-A2*D$16</f>
        <v>-5.417622677413199E-05</v>
      </c>
      <c r="F2" s="2">
        <f>D2-(A2*D$16+D$17)</f>
        <v>-1.1725144107460096E-05</v>
      </c>
      <c r="G2" s="2">
        <f>D2-(A2*D$16+D$17)</f>
        <v>-1.1725144107460096E-05</v>
      </c>
      <c r="H2" s="1">
        <f>'[1]harm_dipl_skew_v3'!R2</f>
        <v>9.98994</v>
      </c>
      <c r="I2" s="2">
        <f>'[1]harm_dipl_skew_v3'!S2</f>
        <v>0.00361162</v>
      </c>
      <c r="J2" s="2">
        <f aca="true" t="shared" si="1" ref="J2:J15">I2/H2</f>
        <v>0.0003615256948490181</v>
      </c>
      <c r="K2" s="3">
        <f>SIGN(H2)*I2</f>
        <v>0.00361162</v>
      </c>
      <c r="L2" s="2">
        <f aca="true" t="shared" si="2" ref="L2:L15">K2-H2*K$16</f>
        <v>-2.774975368548694E-05</v>
      </c>
      <c r="M2" s="2">
        <f aca="true" t="shared" si="3" ref="M2:M15">K2-(H2*K$16+K$17)</f>
        <v>-1.2509815142956564E-05</v>
      </c>
      <c r="N2" s="2">
        <f>K2-(H2*K$16+K$17)</f>
        <v>-1.2509815142956564E-05</v>
      </c>
      <c r="O2" s="1">
        <f>'[1]harm_quad_norm_v3'!R2</f>
        <v>17.4656</v>
      </c>
      <c r="P2" s="2">
        <f>'[1]harm_quad_norm_v3'!S2</f>
        <v>0.0426886</v>
      </c>
      <c r="Q2" s="2">
        <f aca="true" t="shared" si="4" ref="Q2:Q15">P2/O2</f>
        <v>0.0024441530780505683</v>
      </c>
      <c r="R2" s="3">
        <f>SIGN(O2)*P2</f>
        <v>0.0426886</v>
      </c>
      <c r="S2" s="2">
        <f aca="true" t="shared" si="5" ref="S2:S15">R2-O2*R$16</f>
        <v>-0.0007267787190815833</v>
      </c>
      <c r="T2" s="2">
        <f aca="true" t="shared" si="6" ref="T2:T15">R2-(O2*R$16+R$17)</f>
        <v>-0.0002450106452199993</v>
      </c>
      <c r="U2" s="2">
        <f>R2-(O2*R$16+R$17)</f>
        <v>-0.0002450106452199993</v>
      </c>
      <c r="V2" s="1">
        <f>'[1]harm_quad_skew_v3'!R2</f>
        <v>1.9972</v>
      </c>
      <c r="W2" s="2">
        <f>'[1]harm_quad_skew_v3'!S2</f>
        <v>0.00815445</v>
      </c>
      <c r="X2" s="2">
        <f aca="true" t="shared" si="7" ref="X2:X15">W2/V2</f>
        <v>0.0040829411175645905</v>
      </c>
      <c r="Y2" s="3">
        <f>SIGN(V2)*W2</f>
        <v>0.00815445</v>
      </c>
      <c r="Z2" s="2">
        <f aca="true" t="shared" si="8" ref="Z2:Z15">Y2-V2*Y$16</f>
        <v>0.00012111168876227305</v>
      </c>
      <c r="AA2" s="2">
        <f aca="true" t="shared" si="9" ref="AA2:AA15">Y2-(V2*Y$16+Y$17)</f>
        <v>3.424718432571555E-05</v>
      </c>
      <c r="AB2" s="2">
        <f>Y2-(V2*Y$16+Y$17)</f>
        <v>3.424718432571555E-05</v>
      </c>
      <c r="AC2" s="1">
        <f>'[1]harm_sext_norm_v3'!R1</f>
        <v>9.98843</v>
      </c>
      <c r="AD2" s="1">
        <f>'[1]harm_sext_norm_v3'!S1</f>
        <v>0.443107</v>
      </c>
      <c r="AE2" s="3">
        <f aca="true" t="shared" si="10" ref="AE2:AE15">AD2/AC2</f>
        <v>0.0443620268650829</v>
      </c>
      <c r="AF2" s="3">
        <f>SIGN(AC2)*AD2</f>
        <v>0.443107</v>
      </c>
      <c r="AG2" s="2">
        <f aca="true" t="shared" si="11" ref="AG2:AG15">AF2-AC2*AF$16</f>
        <v>-0.00512845206339374</v>
      </c>
      <c r="AH2" s="2">
        <f aca="true" t="shared" si="12" ref="AH2:AH15">AF2-(AC2*AF$16+AF$17)</f>
        <v>0.001366464551935842</v>
      </c>
      <c r="AI2" s="2">
        <f>AF2-(AC2*AF$16+AF$17)</f>
        <v>0.001366464551935842</v>
      </c>
      <c r="AJ2" s="1">
        <f>'[1]harm_sext_skew_v3'!R2</f>
        <v>9.98698</v>
      </c>
      <c r="AK2" s="1">
        <f>'[1]harm_sext_skew_v3'!S2</f>
        <v>0.443354</v>
      </c>
      <c r="AL2" s="3">
        <f aca="true" t="shared" si="13" ref="AL2:AL15">AK2/AJ2</f>
        <v>0.04439319994633012</v>
      </c>
      <c r="AM2" s="3">
        <f>SIGN(AJ2)*AK2</f>
        <v>0.443354</v>
      </c>
      <c r="AN2" s="2">
        <f aca="true" t="shared" si="14" ref="AN2:AN15">AM2-AJ2*AM$16</f>
        <v>-0.0026672172971993757</v>
      </c>
      <c r="AO2" s="2">
        <f aca="true" t="shared" si="15" ref="AO2:AO15">AM2-(AJ2*AM$16+AM$17)</f>
        <v>-0.0005785992378364857</v>
      </c>
      <c r="AP2" s="2">
        <f>AM2-(AJ2*AM$16+AM$17)</f>
        <v>-0.0005785992378364857</v>
      </c>
    </row>
    <row r="3" spans="1:42" ht="12.75">
      <c r="A3" s="1">
        <f>'[1]harm_dipl_norm_v3'!R3</f>
        <v>19.9841</v>
      </c>
      <c r="B3" s="2">
        <f>'[1]harm_dipl_norm_v3'!S3</f>
        <v>0.00719869</v>
      </c>
      <c r="C3" s="2">
        <f t="shared" si="0"/>
        <v>0.00036022087559609884</v>
      </c>
      <c r="D3" s="3">
        <f aca="true" t="shared" si="16" ref="D3:D15">SIGN(A3)*B3</f>
        <v>0.00719869</v>
      </c>
      <c r="E3" s="2">
        <f aca="true" t="shared" si="17" ref="E3:E15">D3-A3*D$16</f>
        <v>-5.235611214591488E-05</v>
      </c>
      <c r="F3" s="2">
        <f aca="true" t="shared" si="18" ref="F3:F15">D3-(A3*D$16+D$17)</f>
        <v>-9.905029479242988E-06</v>
      </c>
      <c r="G3" s="2">
        <f aca="true" t="shared" si="19" ref="G3:G15">D3-(A3*D$16+D$17)</f>
        <v>-9.905029479242988E-06</v>
      </c>
      <c r="H3" s="1">
        <f>'[1]harm_dipl_skew_v3'!R3</f>
        <v>19.9826</v>
      </c>
      <c r="I3" s="2">
        <f>'[1]harm_dipl_skew_v3'!S3</f>
        <v>0.00725381</v>
      </c>
      <c r="J3" s="2">
        <f t="shared" si="1"/>
        <v>0.0003630063154944802</v>
      </c>
      <c r="K3" s="3">
        <f aca="true" t="shared" si="20" ref="K3:K15">SIGN(H3)*I3</f>
        <v>0.00725381</v>
      </c>
      <c r="L3" s="2">
        <f t="shared" si="2"/>
        <v>-2.5920412794832627E-05</v>
      </c>
      <c r="M3" s="2">
        <f t="shared" si="3"/>
        <v>-1.068047425230225E-05</v>
      </c>
      <c r="N3" s="2">
        <f aca="true" t="shared" si="21" ref="N3:N15">K3-(H3*K$16+K$17)</f>
        <v>-1.068047425230225E-05</v>
      </c>
      <c r="O3" s="1">
        <f>'[1]harm_quad_norm_v3'!R3</f>
        <v>34.954</v>
      </c>
      <c r="P3" s="2">
        <f>'[1]harm_quad_norm_v3'!S3</f>
        <v>0.0861985</v>
      </c>
      <c r="Q3" s="2">
        <f t="shared" si="4"/>
        <v>0.002466055387080162</v>
      </c>
      <c r="R3" s="3">
        <f aca="true" t="shared" si="22" ref="R3:R15">SIGN(O3)*P3</f>
        <v>0.0861985</v>
      </c>
      <c r="S3" s="2">
        <f t="shared" si="5"/>
        <v>-0.0006889328821671065</v>
      </c>
      <c r="T3" s="2">
        <f t="shared" si="6"/>
        <v>-0.00020716480830551554</v>
      </c>
      <c r="U3" s="2">
        <f aca="true" t="shared" si="23" ref="U3:U15">R3-(O3*R$16+R$17)</f>
        <v>-0.00020716480830551554</v>
      </c>
      <c r="V3" s="1">
        <f>'[1]harm_quad_skew_v3'!R3</f>
        <v>3.99551</v>
      </c>
      <c r="W3" s="2">
        <f>'[1]harm_quad_skew_v3'!S3</f>
        <v>0.0161485</v>
      </c>
      <c r="X3" s="2">
        <f t="shared" si="7"/>
        <v>0.004041661765331585</v>
      </c>
      <c r="Y3" s="3">
        <f aca="true" t="shared" si="24" ref="Y3:Y15">SIGN(V3)*W3</f>
        <v>0.0161485</v>
      </c>
      <c r="Z3" s="2">
        <f t="shared" si="8"/>
        <v>7.73586241070226E-05</v>
      </c>
      <c r="AA3" s="2">
        <f t="shared" si="9"/>
        <v>-9.505880329534894E-06</v>
      </c>
      <c r="AB3" s="2">
        <f aca="true" t="shared" si="25" ref="AB3:AB15">Y3-(V3*Y$16+Y$17)</f>
        <v>-9.505880329534894E-06</v>
      </c>
      <c r="AC3" s="1">
        <f>'[1]harm_sext_norm_v3'!R2</f>
        <v>19.9815</v>
      </c>
      <c r="AD3" s="1">
        <f>'[1]harm_sext_norm_v3'!S2</f>
        <v>0.890323</v>
      </c>
      <c r="AE3" s="3">
        <f t="shared" si="10"/>
        <v>0.044557365563145906</v>
      </c>
      <c r="AF3" s="3">
        <f aca="true" t="shared" si="26" ref="AF3:AF15">SIGN(AC3)*AD3</f>
        <v>0.890323</v>
      </c>
      <c r="AG3" s="2">
        <f t="shared" si="11"/>
        <v>-0.006356126289587372</v>
      </c>
      <c r="AH3" s="2">
        <f t="shared" si="12"/>
        <v>0.00013879032574226624</v>
      </c>
      <c r="AI3" s="2">
        <f aca="true" t="shared" si="27" ref="AI3:AI15">AF3-(AC3*AF$16+AF$17)</f>
        <v>0.00013879032574226624</v>
      </c>
      <c r="AJ3" s="1">
        <f>'[1]harm_sext_skew_v3'!R3</f>
        <v>19.9815</v>
      </c>
      <c r="AK3" s="1">
        <f>'[1]harm_sext_skew_v3'!S3</f>
        <v>0.889547</v>
      </c>
      <c r="AL3" s="3">
        <f t="shared" si="13"/>
        <v>0.04451852963991692</v>
      </c>
      <c r="AM3" s="3">
        <f aca="true" t="shared" si="28" ref="AM3:AM15">SIGN(AJ3)*AK3</f>
        <v>0.889547</v>
      </c>
      <c r="AN3" s="2">
        <f t="shared" si="14"/>
        <v>-0.0028321730256783972</v>
      </c>
      <c r="AO3" s="2">
        <f t="shared" si="15"/>
        <v>-0.0007435549663155072</v>
      </c>
      <c r="AP3" s="2">
        <f aca="true" t="shared" si="29" ref="AP3:AP15">AM3-(AJ3*AM$16+AM$17)</f>
        <v>-0.0007435549663155072</v>
      </c>
    </row>
    <row r="4" spans="1:42" ht="12.75">
      <c r="A4" s="1">
        <f>'[1]harm_dipl_norm_v3'!R4</f>
        <v>29.9783</v>
      </c>
      <c r="B4" s="2">
        <f>'[1]harm_dipl_norm_v3'!S4</f>
        <v>0.0108226</v>
      </c>
      <c r="C4" s="2">
        <f t="shared" si="0"/>
        <v>0.0003610144671312249</v>
      </c>
      <c r="D4" s="3">
        <f t="shared" si="16"/>
        <v>0.0108226</v>
      </c>
      <c r="E4" s="2">
        <f t="shared" si="17"/>
        <v>-5.4749275861501814E-05</v>
      </c>
      <c r="F4" s="2">
        <f t="shared" si="18"/>
        <v>-1.229819319483079E-05</v>
      </c>
      <c r="G4" s="2">
        <f t="shared" si="19"/>
        <v>-1.229819319483079E-05</v>
      </c>
      <c r="H4" s="1">
        <f>'[1]harm_dipl_skew_v3'!R4</f>
        <v>29.9754</v>
      </c>
      <c r="I4" s="2">
        <f>'[1]harm_dipl_skew_v3'!S4</f>
        <v>0.0108937</v>
      </c>
      <c r="J4" s="2">
        <f t="shared" si="1"/>
        <v>0.00036342133883117487</v>
      </c>
      <c r="K4" s="3">
        <f t="shared" si="20"/>
        <v>0.0108937</v>
      </c>
      <c r="L4" s="2">
        <f t="shared" si="2"/>
        <v>-2.644207438923067E-05</v>
      </c>
      <c r="M4" s="2">
        <f t="shared" si="3"/>
        <v>-1.1202135846700295E-05</v>
      </c>
      <c r="N4" s="2">
        <f t="shared" si="21"/>
        <v>-1.1202135846700295E-05</v>
      </c>
      <c r="O4" s="1">
        <f>'[1]harm_quad_norm_v3'!R4</f>
        <v>52.44</v>
      </c>
      <c r="P4" s="2">
        <f>'[1]harm_quad_norm_v3'!S4</f>
        <v>0.129732</v>
      </c>
      <c r="Q4" s="2">
        <f t="shared" si="4"/>
        <v>0.002473913043478261</v>
      </c>
      <c r="R4" s="3">
        <f t="shared" si="22"/>
        <v>0.129732</v>
      </c>
      <c r="S4" s="2">
        <f t="shared" si="5"/>
        <v>-0.0006215212090416866</v>
      </c>
      <c r="T4" s="2">
        <f t="shared" si="6"/>
        <v>-0.00013975313518010957</v>
      </c>
      <c r="U4" s="2">
        <f t="shared" si="23"/>
        <v>-0.00013975313518010957</v>
      </c>
      <c r="V4" s="1">
        <f>'[1]harm_quad_skew_v3'!R4</f>
        <v>5.99394</v>
      </c>
      <c r="W4" s="2">
        <f>'[1]harm_quad_skew_v3'!S4</f>
        <v>0.0241804</v>
      </c>
      <c r="X4" s="2">
        <f t="shared" si="7"/>
        <v>0.004034141149227386</v>
      </c>
      <c r="Y4" s="3">
        <f t="shared" si="24"/>
        <v>0.0241804</v>
      </c>
      <c r="Z4" s="2">
        <f t="shared" si="8"/>
        <v>7.097288340663505E-05</v>
      </c>
      <c r="AA4" s="2">
        <f t="shared" si="9"/>
        <v>-1.5891621029922448E-05</v>
      </c>
      <c r="AB4" s="2">
        <f t="shared" si="25"/>
        <v>-1.5891621029922448E-05</v>
      </c>
      <c r="AC4" s="1">
        <f>'[1]harm_sext_norm_v3'!R3</f>
        <v>29.9754</v>
      </c>
      <c r="AD4" s="1">
        <f>'[1]harm_sext_norm_v3'!S3</f>
        <v>1.33679</v>
      </c>
      <c r="AE4" s="3">
        <f t="shared" si="10"/>
        <v>0.04459623557984213</v>
      </c>
      <c r="AF4" s="3">
        <f t="shared" si="26"/>
        <v>1.33679</v>
      </c>
      <c r="AG4" s="2">
        <f t="shared" si="11"/>
        <v>-0.008370047152661098</v>
      </c>
      <c r="AH4" s="2">
        <f t="shared" si="12"/>
        <v>-0.0018751305373314597</v>
      </c>
      <c r="AI4" s="2">
        <f t="shared" si="27"/>
        <v>-0.0018751305373314597</v>
      </c>
      <c r="AJ4" s="1">
        <f>'[1]harm_sext_skew_v3'!R4</f>
        <v>29.9762</v>
      </c>
      <c r="AK4" s="1">
        <f>'[1]harm_sext_skew_v3'!S4</f>
        <v>1.33575</v>
      </c>
      <c r="AL4" s="3">
        <f t="shared" si="13"/>
        <v>0.04456035121196149</v>
      </c>
      <c r="AM4" s="3">
        <f t="shared" si="28"/>
        <v>1.33575</v>
      </c>
      <c r="AN4" s="2">
        <f t="shared" si="14"/>
        <v>-0.0029951676026493956</v>
      </c>
      <c r="AO4" s="2">
        <f t="shared" si="15"/>
        <v>-0.0009065495432865056</v>
      </c>
      <c r="AP4" s="2">
        <f t="shared" si="29"/>
        <v>-0.0009065495432865056</v>
      </c>
    </row>
    <row r="5" spans="1:42" ht="12.75">
      <c r="A5" s="1">
        <f>'[1]harm_dipl_norm_v3'!R5</f>
        <v>38.9733</v>
      </c>
      <c r="B5" s="2">
        <f>'[1]harm_dipl_norm_v3'!S5</f>
        <v>0.0140792</v>
      </c>
      <c r="C5" s="2">
        <f t="shared" si="0"/>
        <v>0.0003612524471882032</v>
      </c>
      <c r="D5" s="3">
        <f t="shared" si="16"/>
        <v>0.0140792</v>
      </c>
      <c r="E5" s="2">
        <f t="shared" si="17"/>
        <v>-6.190194817361563E-05</v>
      </c>
      <c r="F5" s="2">
        <f t="shared" si="18"/>
        <v>-1.945086550694461E-05</v>
      </c>
      <c r="G5" s="2">
        <f t="shared" si="19"/>
        <v>-1.945086550694461E-05</v>
      </c>
      <c r="H5" s="1">
        <f>'[1]harm_dipl_skew_v3'!R5</f>
        <v>39.9674</v>
      </c>
      <c r="I5" s="2">
        <f>'[1]harm_dipl_skew_v3'!S5</f>
        <v>0.014527</v>
      </c>
      <c r="J5" s="2">
        <f t="shared" si="1"/>
        <v>0.0003634712290516771</v>
      </c>
      <c r="K5" s="3">
        <f t="shared" si="20"/>
        <v>0.014527</v>
      </c>
      <c r="L5" s="2">
        <f t="shared" si="2"/>
        <v>-3.3262293211901856E-05</v>
      </c>
      <c r="M5" s="2">
        <f t="shared" si="3"/>
        <v>-1.802235466937148E-05</v>
      </c>
      <c r="N5" s="2">
        <f t="shared" si="21"/>
        <v>-1.802235466937148E-05</v>
      </c>
      <c r="O5" s="1">
        <f>'[1]harm_quad_norm_v3'!R5</f>
        <v>69.9269</v>
      </c>
      <c r="P5" s="2">
        <f>'[1]harm_quad_norm_v3'!S5</f>
        <v>0.173291</v>
      </c>
      <c r="Q5" s="2">
        <f t="shared" si="4"/>
        <v>0.002478173635610902</v>
      </c>
      <c r="R5" s="3">
        <f t="shared" si="22"/>
        <v>0.173291</v>
      </c>
      <c r="S5" s="2">
        <f t="shared" si="5"/>
        <v>-0.0005308467244953818</v>
      </c>
      <c r="T5" s="2">
        <f t="shared" si="6"/>
        <v>-4.907865063380479E-05</v>
      </c>
      <c r="U5" s="2">
        <f t="shared" si="23"/>
        <v>-4.907865063380479E-05</v>
      </c>
      <c r="V5" s="1">
        <f>'[1]harm_quad_skew_v3'!R5</f>
        <v>7.99217</v>
      </c>
      <c r="W5" s="2">
        <f>'[1]harm_quad_skew_v3'!S5</f>
        <v>0.0322193</v>
      </c>
      <c r="X5" s="2">
        <f t="shared" si="7"/>
        <v>0.004031358191830254</v>
      </c>
      <c r="Y5" s="3">
        <f t="shared" si="24"/>
        <v>0.0322193</v>
      </c>
      <c r="Z5" s="2">
        <f t="shared" si="8"/>
        <v>7.239160278147555E-05</v>
      </c>
      <c r="AA5" s="2">
        <f t="shared" si="9"/>
        <v>-1.4472901655078474E-05</v>
      </c>
      <c r="AB5" s="2">
        <f t="shared" si="25"/>
        <v>-1.4472901655078474E-05</v>
      </c>
      <c r="AC5" s="1">
        <f>'[1]harm_sext_norm_v3'!R4</f>
        <v>39.9674</v>
      </c>
      <c r="AD5" s="1">
        <f>'[1]harm_sext_norm_v3'!S4</f>
        <v>1.78369</v>
      </c>
      <c r="AE5" s="3">
        <f t="shared" si="10"/>
        <v>0.044628622327196665</v>
      </c>
      <c r="AF5" s="3">
        <f t="shared" si="26"/>
        <v>1.78369</v>
      </c>
      <c r="AG5" s="2">
        <f t="shared" si="11"/>
        <v>-0.009865704630105387</v>
      </c>
      <c r="AH5" s="2">
        <f t="shared" si="12"/>
        <v>-0.0033707880147757496</v>
      </c>
      <c r="AI5" s="2">
        <f t="shared" si="27"/>
        <v>-0.0033707880147757496</v>
      </c>
      <c r="AJ5" s="1">
        <f>'[1]harm_sext_skew_v3'!R5</f>
        <v>39.9696</v>
      </c>
      <c r="AK5" s="1">
        <f>'[1]harm_sext_skew_v3'!S5</f>
        <v>1.7822</v>
      </c>
      <c r="AL5" s="3">
        <f t="shared" si="13"/>
        <v>0.044588887554541455</v>
      </c>
      <c r="AM5" s="3">
        <f t="shared" si="28"/>
        <v>1.7822</v>
      </c>
      <c r="AN5" s="2">
        <f t="shared" si="14"/>
        <v>-0.002853103829399739</v>
      </c>
      <c r="AO5" s="2">
        <f t="shared" si="15"/>
        <v>-0.000764485770036849</v>
      </c>
      <c r="AP5" s="2">
        <f t="shared" si="29"/>
        <v>-0.000764485770036849</v>
      </c>
    </row>
    <row r="6" spans="1:42" ht="12.75">
      <c r="A6" s="1">
        <f>'[1]harm_dipl_norm_v3'!R6</f>
        <v>29.9783</v>
      </c>
      <c r="B6" s="2">
        <f>'[1]harm_dipl_norm_v3'!S6</f>
        <v>0.0108503</v>
      </c>
      <c r="C6" s="2">
        <f t="shared" si="0"/>
        <v>0.000361938468825784</v>
      </c>
      <c r="D6" s="3">
        <f t="shared" si="16"/>
        <v>0.0108503</v>
      </c>
      <c r="E6" s="2">
        <f t="shared" si="17"/>
        <v>-2.704927586150152E-05</v>
      </c>
      <c r="F6" s="2">
        <f t="shared" si="18"/>
        <v>1.5401806805169505E-05</v>
      </c>
      <c r="G6" s="2">
        <f t="shared" si="19"/>
        <v>1.5401806805169505E-05</v>
      </c>
      <c r="H6" s="1">
        <f>'[1]harm_dipl_skew_v3'!R6</f>
        <v>29.9754</v>
      </c>
      <c r="I6" s="2">
        <f>'[1]harm_dipl_skew_v3'!S6</f>
        <v>0.0109216</v>
      </c>
      <c r="J6" s="2">
        <f t="shared" si="1"/>
        <v>0.0003643521020570201</v>
      </c>
      <c r="K6" s="3">
        <f t="shared" si="20"/>
        <v>0.0109216</v>
      </c>
      <c r="L6" s="2">
        <f t="shared" si="2"/>
        <v>1.4579256107701694E-06</v>
      </c>
      <c r="M6" s="2">
        <f t="shared" si="3"/>
        <v>1.6697864153300546E-05</v>
      </c>
      <c r="N6" s="2">
        <f t="shared" si="21"/>
        <v>1.6697864153300546E-05</v>
      </c>
      <c r="O6" s="1">
        <f>'[1]harm_quad_norm_v3'!R6</f>
        <v>52.4404</v>
      </c>
      <c r="P6" s="2">
        <f>'[1]harm_quad_norm_v3'!S6</f>
        <v>0.130038</v>
      </c>
      <c r="Q6" s="2">
        <f t="shared" si="4"/>
        <v>0.0024797293689598097</v>
      </c>
      <c r="R6" s="3">
        <f t="shared" si="22"/>
        <v>0.130038</v>
      </c>
      <c r="S6" s="2">
        <f t="shared" si="5"/>
        <v>-0.00031651551507683173</v>
      </c>
      <c r="T6" s="2">
        <f t="shared" si="6"/>
        <v>0.00016525255878474532</v>
      </c>
      <c r="U6" s="2">
        <f t="shared" si="23"/>
        <v>0.00016525255878474532</v>
      </c>
      <c r="V6" s="1">
        <f>'[1]harm_quad_skew_v3'!R6</f>
        <v>5.99398</v>
      </c>
      <c r="W6" s="2">
        <f>'[1]harm_quad_skew_v3'!S6</f>
        <v>0.0241931</v>
      </c>
      <c r="X6" s="2">
        <f t="shared" si="7"/>
        <v>0.004036233020463865</v>
      </c>
      <c r="Y6" s="3">
        <f t="shared" si="24"/>
        <v>0.0241931</v>
      </c>
      <c r="Z6" s="2">
        <f t="shared" si="8"/>
        <v>8.351199139159174E-05</v>
      </c>
      <c r="AA6" s="2">
        <f t="shared" si="9"/>
        <v>-3.3525130449657548E-06</v>
      </c>
      <c r="AB6" s="2">
        <f t="shared" si="25"/>
        <v>-3.3525130449657548E-06</v>
      </c>
      <c r="AC6" s="1">
        <f>'[1]harm_sext_norm_v3'!R5</f>
        <v>29.9755</v>
      </c>
      <c r="AD6" s="1">
        <f>'[1]harm_sext_norm_v3'!S5</f>
        <v>1.33816</v>
      </c>
      <c r="AE6" s="3">
        <f t="shared" si="10"/>
        <v>0.04464179079581659</v>
      </c>
      <c r="AF6" s="3">
        <f t="shared" si="26"/>
        <v>1.33816</v>
      </c>
      <c r="AG6" s="2">
        <f t="shared" si="11"/>
        <v>-0.007004534699273091</v>
      </c>
      <c r="AH6" s="2">
        <f t="shared" si="12"/>
        <v>-0.0005096180839434528</v>
      </c>
      <c r="AI6" s="2">
        <f t="shared" si="27"/>
        <v>-0.0005096180839434528</v>
      </c>
      <c r="AJ6" s="1">
        <f>'[1]harm_sext_skew_v3'!R6</f>
        <v>29.9761</v>
      </c>
      <c r="AK6" s="1">
        <f>'[1]harm_sext_skew_v3'!S6</f>
        <v>1.33732</v>
      </c>
      <c r="AL6" s="3">
        <f t="shared" si="13"/>
        <v>0.04461287492368921</v>
      </c>
      <c r="AM6" s="3">
        <f t="shared" si="28"/>
        <v>1.33732</v>
      </c>
      <c r="AN6" s="2">
        <f t="shared" si="14"/>
        <v>-0.0014207015757092822</v>
      </c>
      <c r="AO6" s="2">
        <f t="shared" si="15"/>
        <v>0.0006679164836536078</v>
      </c>
      <c r="AP6" s="2">
        <f t="shared" si="29"/>
        <v>0.0006679164836536078</v>
      </c>
    </row>
    <row r="7" spans="1:42" ht="12.75">
      <c r="A7" s="1">
        <f>'[1]harm_dipl_norm_v3'!R7</f>
        <v>19.9844</v>
      </c>
      <c r="B7" s="2">
        <f>'[1]harm_dipl_norm_v3'!S7</f>
        <v>0.00723819</v>
      </c>
      <c r="C7" s="2">
        <f t="shared" si="0"/>
        <v>0.00036219200976761874</v>
      </c>
      <c r="D7" s="3">
        <f t="shared" si="16"/>
        <v>0.00723819</v>
      </c>
      <c r="E7" s="2">
        <f t="shared" si="17"/>
        <v>-1.2964964375117814E-05</v>
      </c>
      <c r="F7" s="2">
        <f t="shared" si="18"/>
        <v>2.9486118291554078E-05</v>
      </c>
      <c r="G7" s="2">
        <f t="shared" si="19"/>
        <v>2.9486118291554078E-05</v>
      </c>
      <c r="H7" s="1">
        <f>'[1]harm_dipl_skew_v3'!R7</f>
        <v>19.9829</v>
      </c>
      <c r="I7" s="2">
        <f>'[1]harm_dipl_skew_v3'!S7</f>
        <v>0.00729277</v>
      </c>
      <c r="J7" s="2">
        <f t="shared" si="1"/>
        <v>0.00036495053270546314</v>
      </c>
      <c r="K7" s="3">
        <f t="shared" si="20"/>
        <v>0.00729277</v>
      </c>
      <c r="L7" s="2">
        <f t="shared" si="2"/>
        <v>1.2930296165771134E-05</v>
      </c>
      <c r="M7" s="2">
        <f t="shared" si="3"/>
        <v>2.817023470830151E-05</v>
      </c>
      <c r="N7" s="2">
        <f t="shared" si="21"/>
        <v>2.817023470830151E-05</v>
      </c>
      <c r="O7" s="1">
        <f>'[1]harm_quad_norm_v3'!R7</f>
        <v>34.9543</v>
      </c>
      <c r="P7" s="2">
        <f>'[1]harm_quad_norm_v3'!S7</f>
        <v>0.0866399</v>
      </c>
      <c r="Q7" s="2">
        <f t="shared" si="4"/>
        <v>0.0024786621388498695</v>
      </c>
      <c r="R7" s="3">
        <f t="shared" si="22"/>
        <v>0.0866399</v>
      </c>
      <c r="S7" s="2">
        <f t="shared" si="5"/>
        <v>-0.0002482786116934782</v>
      </c>
      <c r="T7" s="2">
        <f t="shared" si="6"/>
        <v>0.00023348946216811273</v>
      </c>
      <c r="U7" s="2">
        <f t="shared" si="23"/>
        <v>0.00023348946216811273</v>
      </c>
      <c r="V7" s="1">
        <f>'[1]harm_quad_skew_v3'!R7</f>
        <v>3.99553</v>
      </c>
      <c r="W7" s="2">
        <f>'[1]harm_quad_skew_v3'!S7</f>
        <v>0.0161694</v>
      </c>
      <c r="X7" s="2">
        <f t="shared" si="7"/>
        <v>0.004046872379884521</v>
      </c>
      <c r="Y7" s="3">
        <f t="shared" si="24"/>
        <v>0.0161694</v>
      </c>
      <c r="Z7" s="2">
        <f t="shared" si="8"/>
        <v>9.817817809950127E-05</v>
      </c>
      <c r="AA7" s="2">
        <f t="shared" si="9"/>
        <v>1.131367366294378E-05</v>
      </c>
      <c r="AB7" s="2">
        <f t="shared" si="25"/>
        <v>1.131367366294378E-05</v>
      </c>
      <c r="AC7" s="1">
        <f>'[1]harm_sext_norm_v3'!R6</f>
        <v>19.982</v>
      </c>
      <c r="AD7" s="1">
        <f>'[1]harm_sext_norm_v3'!S6</f>
        <v>0.891447</v>
      </c>
      <c r="AE7" s="3">
        <f t="shared" si="10"/>
        <v>0.044612501251126015</v>
      </c>
      <c r="AF7" s="3">
        <f t="shared" si="26"/>
        <v>0.891447</v>
      </c>
      <c r="AG7" s="2">
        <f t="shared" si="11"/>
        <v>-0.005254564022647568</v>
      </c>
      <c r="AH7" s="2">
        <f t="shared" si="12"/>
        <v>0.0012403525926820702</v>
      </c>
      <c r="AI7" s="2">
        <f t="shared" si="27"/>
        <v>0.0012403525926820702</v>
      </c>
      <c r="AJ7" s="1">
        <f>'[1]harm_sext_skew_v3'!R7</f>
        <v>19.9816</v>
      </c>
      <c r="AK7" s="1">
        <f>'[1]harm_sext_skew_v3'!S7</f>
        <v>0.891834</v>
      </c>
      <c r="AL7" s="3">
        <f t="shared" si="13"/>
        <v>0.044632762141169874</v>
      </c>
      <c r="AM7" s="3">
        <f t="shared" si="28"/>
        <v>0.891834</v>
      </c>
      <c r="AN7" s="2">
        <f t="shared" si="14"/>
        <v>-0.0005496390526184003</v>
      </c>
      <c r="AO7" s="2">
        <f t="shared" si="15"/>
        <v>0.0015389790067444897</v>
      </c>
      <c r="AP7" s="2">
        <f t="shared" si="29"/>
        <v>0.0015389790067444897</v>
      </c>
    </row>
    <row r="8" spans="1:42" ht="12.75">
      <c r="A8" s="1">
        <f>'[1]harm_dipl_norm_v3'!R9</f>
        <v>9.99026</v>
      </c>
      <c r="B8" s="2">
        <f>'[1]harm_dipl_norm_v3'!S9</f>
        <v>0.00361396</v>
      </c>
      <c r="C8" s="2">
        <f t="shared" si="0"/>
        <v>0.0003617483428859709</v>
      </c>
      <c r="D8" s="3">
        <f t="shared" si="16"/>
        <v>0.00361396</v>
      </c>
      <c r="E8" s="2">
        <f t="shared" si="17"/>
        <v>-1.0913571105370442E-05</v>
      </c>
      <c r="F8" s="2">
        <f t="shared" si="18"/>
        <v>3.153751156130145E-05</v>
      </c>
      <c r="G8" s="2">
        <f t="shared" si="19"/>
        <v>3.153751156130145E-05</v>
      </c>
      <c r="H8" s="1">
        <f>'[1]harm_dipl_skew_v3'!R9</f>
        <v>9.9897</v>
      </c>
      <c r="I8" s="2">
        <f>'[1]harm_dipl_skew_v3'!S9</f>
        <v>0.00365373</v>
      </c>
      <c r="J8" s="2">
        <f t="shared" si="1"/>
        <v>0.00036574972221388035</v>
      </c>
      <c r="K8" s="3">
        <f t="shared" si="20"/>
        <v>0.00365373</v>
      </c>
      <c r="L8" s="2">
        <f t="shared" si="2"/>
        <v>1.4447679146030543E-05</v>
      </c>
      <c r="M8" s="2">
        <f t="shared" si="3"/>
        <v>2.968761768856092E-05</v>
      </c>
      <c r="N8" s="2">
        <f t="shared" si="21"/>
        <v>2.968761768856092E-05</v>
      </c>
      <c r="O8" s="1">
        <f>'[1]harm_quad_norm_v3'!R9</f>
        <v>17.467</v>
      </c>
      <c r="P8" s="2">
        <f>'[1]harm_quad_norm_v3'!S9</f>
        <v>0.0432303</v>
      </c>
      <c r="Q8" s="2">
        <f t="shared" si="4"/>
        <v>0.0024749699433216925</v>
      </c>
      <c r="R8" s="3">
        <f t="shared" si="22"/>
        <v>0.0432303</v>
      </c>
      <c r="S8" s="2">
        <f t="shared" si="5"/>
        <v>-0.0001885587902046293</v>
      </c>
      <c r="T8" s="2">
        <f t="shared" si="6"/>
        <v>0.0002932092836569547</v>
      </c>
      <c r="U8" s="2">
        <f t="shared" si="23"/>
        <v>0.0002932092836569547</v>
      </c>
      <c r="V8" s="1">
        <f>'[1]harm_quad_skew_v3'!R9</f>
        <v>1.99716</v>
      </c>
      <c r="W8" s="2">
        <f>'[1]harm_quad_skew_v3'!S9</f>
        <v>0.00818647</v>
      </c>
      <c r="X8" s="2">
        <f t="shared" si="7"/>
        <v>0.00409905565903583</v>
      </c>
      <c r="Y8" s="3">
        <f t="shared" si="24"/>
        <v>0.00818647</v>
      </c>
      <c r="Z8" s="2">
        <f t="shared" si="8"/>
        <v>0.00015329258077731792</v>
      </c>
      <c r="AA8" s="2">
        <f t="shared" si="9"/>
        <v>6.642807634076042E-05</v>
      </c>
      <c r="AB8" s="2">
        <f t="shared" si="25"/>
        <v>6.642807634076042E-05</v>
      </c>
      <c r="AC8" s="1">
        <f>'[1]harm_sext_norm_v3'!R7</f>
        <v>9.98878</v>
      </c>
      <c r="AD8" s="1">
        <f>'[1]harm_sext_norm_v3'!S7</f>
        <v>0.444287</v>
      </c>
      <c r="AE8" s="3">
        <f t="shared" si="10"/>
        <v>0.04447860499480417</v>
      </c>
      <c r="AF8" s="3">
        <f t="shared" si="26"/>
        <v>0.444287</v>
      </c>
      <c r="AG8" s="2">
        <f t="shared" si="11"/>
        <v>-0.003964158476536028</v>
      </c>
      <c r="AH8" s="2">
        <f t="shared" si="12"/>
        <v>0.002530758138793554</v>
      </c>
      <c r="AI8" s="2">
        <f t="shared" si="27"/>
        <v>0.002530758138793554</v>
      </c>
      <c r="AJ8" s="1">
        <f>'[1]harm_sext_skew_v3'!R9</f>
        <v>9.98684</v>
      </c>
      <c r="AK8" s="1">
        <f>'[1]harm_sext_skew_v3'!S9</f>
        <v>0.445924</v>
      </c>
      <c r="AL8" s="3">
        <f t="shared" si="13"/>
        <v>0.04465116092778095</v>
      </c>
      <c r="AM8" s="3">
        <f t="shared" si="28"/>
        <v>0.445924</v>
      </c>
      <c r="AN8" s="2">
        <f t="shared" si="14"/>
        <v>-9.096485948334454E-05</v>
      </c>
      <c r="AO8" s="2">
        <f t="shared" si="15"/>
        <v>0.0019976531998795455</v>
      </c>
      <c r="AP8" s="2">
        <f t="shared" si="29"/>
        <v>0.0019976531998795455</v>
      </c>
    </row>
    <row r="9" spans="1:42" ht="12.75">
      <c r="A9" s="1">
        <f>'[1]harm_dipl_norm_v3'!R10</f>
        <v>-9.99605</v>
      </c>
      <c r="B9" s="2">
        <f>'[1]harm_dipl_norm_v3'!S10</f>
        <v>0.0036566</v>
      </c>
      <c r="C9" s="2">
        <f t="shared" si="0"/>
        <v>-0.00036580449277464597</v>
      </c>
      <c r="D9" s="3">
        <f t="shared" si="16"/>
        <v>-0.0036566</v>
      </c>
      <c r="E9" s="2">
        <f t="shared" si="17"/>
        <v>-2.9625580870984262E-05</v>
      </c>
      <c r="F9" s="2">
        <f t="shared" si="18"/>
        <v>1.282550179568763E-05</v>
      </c>
      <c r="G9" s="2">
        <f t="shared" si="19"/>
        <v>1.282550179568763E-05</v>
      </c>
      <c r="H9" s="1">
        <f>'[1]harm_dipl_skew_v3'!R10</f>
        <v>-9.99411</v>
      </c>
      <c r="I9" s="2">
        <f>'[1]harm_dipl_skew_v3'!S10</f>
        <v>0.00364315</v>
      </c>
      <c r="J9" s="2">
        <f t="shared" si="1"/>
        <v>-0.00036452970799801085</v>
      </c>
      <c r="K9" s="3">
        <f t="shared" si="20"/>
        <v>-0.00364315</v>
      </c>
      <c r="L9" s="2">
        <f t="shared" si="2"/>
        <v>-2.261100866906337E-06</v>
      </c>
      <c r="M9" s="2">
        <f t="shared" si="3"/>
        <v>1.297883767562404E-05</v>
      </c>
      <c r="N9" s="2">
        <f t="shared" si="21"/>
        <v>1.297883767562404E-05</v>
      </c>
      <c r="O9" s="1">
        <f>'[1]harm_quad_norm_v3'!R10</f>
        <v>-17.5042</v>
      </c>
      <c r="P9" s="2">
        <f>'[1]harm_quad_norm_v3'!S10</f>
        <v>0.0437375</v>
      </c>
      <c r="Q9" s="2">
        <f t="shared" si="4"/>
        <v>-0.002498686029638601</v>
      </c>
      <c r="R9" s="3">
        <f t="shared" si="22"/>
        <v>-0.0437375</v>
      </c>
      <c r="S9" s="2">
        <f t="shared" si="5"/>
        <v>-0.00022617074852578772</v>
      </c>
      <c r="T9" s="2">
        <f t="shared" si="6"/>
        <v>0.00025559732533579627</v>
      </c>
      <c r="U9" s="2">
        <f t="shared" si="23"/>
        <v>0.00025559732533579627</v>
      </c>
      <c r="V9" s="1">
        <f>'[1]harm_quad_skew_v3'!R10</f>
        <v>-1.9997</v>
      </c>
      <c r="W9" s="2">
        <f>'[1]harm_quad_skew_v3'!S10</f>
        <v>0.00798746</v>
      </c>
      <c r="X9" s="2">
        <f t="shared" si="7"/>
        <v>-0.0039943291493724055</v>
      </c>
      <c r="Y9" s="3">
        <f t="shared" si="24"/>
        <v>-0.00798746</v>
      </c>
      <c r="Z9" s="2">
        <f t="shared" si="8"/>
        <v>5.593406217809134E-05</v>
      </c>
      <c r="AA9" s="2">
        <f t="shared" si="9"/>
        <v>-3.0930442258466154E-05</v>
      </c>
      <c r="AB9" s="2">
        <f t="shared" si="25"/>
        <v>-3.0930442258466154E-05</v>
      </c>
      <c r="AC9" s="1">
        <f>'[1]harm_sext_norm_v3'!R8</f>
        <v>-9.99776</v>
      </c>
      <c r="AD9" s="1">
        <f>'[1]harm_sext_norm_v3'!S8</f>
        <v>0.452281</v>
      </c>
      <c r="AE9" s="3">
        <f t="shared" si="10"/>
        <v>-0.0452382333642736</v>
      </c>
      <c r="AF9" s="3">
        <f t="shared" si="26"/>
        <v>-0.452281</v>
      </c>
      <c r="AG9" s="2">
        <f t="shared" si="11"/>
        <v>-0.003626859837700669</v>
      </c>
      <c r="AH9" s="2">
        <f t="shared" si="12"/>
        <v>0.0028680567776289134</v>
      </c>
      <c r="AI9" s="2">
        <f t="shared" si="27"/>
        <v>0.0028680567776289134</v>
      </c>
      <c r="AJ9" s="1">
        <f>'[1]harm_sext_skew_v3'!R10</f>
        <v>-10.0019</v>
      </c>
      <c r="AK9" s="1">
        <f>'[1]harm_sext_skew_v3'!S10</f>
        <v>0.447811</v>
      </c>
      <c r="AL9" s="3">
        <f t="shared" si="13"/>
        <v>-0.04477259320729062</v>
      </c>
      <c r="AM9" s="3">
        <f t="shared" si="28"/>
        <v>-0.447811</v>
      </c>
      <c r="AN9" s="2">
        <f t="shared" si="14"/>
        <v>-0.0011234514833455278</v>
      </c>
      <c r="AO9" s="2">
        <f t="shared" si="15"/>
        <v>0.0009651665760173622</v>
      </c>
      <c r="AP9" s="2">
        <f t="shared" si="29"/>
        <v>0.0009651665760173622</v>
      </c>
    </row>
    <row r="10" spans="1:42" ht="12.75">
      <c r="A10" s="1">
        <f>'[1]harm_dipl_norm_v3'!R11</f>
        <v>-19.989</v>
      </c>
      <c r="B10" s="2">
        <f>'[1]harm_dipl_norm_v3'!S11</f>
        <v>0.00728574</v>
      </c>
      <c r="C10" s="2">
        <f t="shared" si="0"/>
        <v>-0.0003644874681074591</v>
      </c>
      <c r="D10" s="3">
        <f t="shared" si="16"/>
        <v>-0.00728574</v>
      </c>
      <c r="E10" s="2">
        <f t="shared" si="17"/>
        <v>-3.2915968110413564E-05</v>
      </c>
      <c r="F10" s="2">
        <f t="shared" si="18"/>
        <v>9.535114556258328E-06</v>
      </c>
      <c r="G10" s="2">
        <f t="shared" si="19"/>
        <v>9.535114556258328E-06</v>
      </c>
      <c r="H10" s="1">
        <f>'[1]harm_dipl_skew_v3'!R11</f>
        <v>-19.9854</v>
      </c>
      <c r="I10" s="2">
        <f>'[1]harm_dipl_skew_v3'!S11</f>
        <v>0.00728488</v>
      </c>
      <c r="J10" s="2">
        <f t="shared" si="1"/>
        <v>-0.00036451009236742823</v>
      </c>
      <c r="K10" s="3">
        <f t="shared" si="20"/>
        <v>-0.00728488</v>
      </c>
      <c r="L10" s="2">
        <f t="shared" si="2"/>
        <v>-4.129537504136971E-06</v>
      </c>
      <c r="M10" s="2">
        <f t="shared" si="3"/>
        <v>1.1110401038393405E-05</v>
      </c>
      <c r="N10" s="2">
        <f t="shared" si="21"/>
        <v>1.1110401038393405E-05</v>
      </c>
      <c r="O10" s="1">
        <f>'[1]harm_quad_norm_v3'!R11</f>
        <v>-34.9901</v>
      </c>
      <c r="P10" s="2">
        <f>'[1]harm_quad_norm_v3'!S11</f>
        <v>0.0872446</v>
      </c>
      <c r="Q10" s="2">
        <f t="shared" si="4"/>
        <v>-0.0024934081354440257</v>
      </c>
      <c r="R10" s="3">
        <f t="shared" si="22"/>
        <v>-0.0872446</v>
      </c>
      <c r="S10" s="2">
        <f t="shared" si="5"/>
        <v>-0.00026743099816001203</v>
      </c>
      <c r="T10" s="2">
        <f t="shared" si="6"/>
        <v>0.0002143370757015789</v>
      </c>
      <c r="U10" s="2">
        <f t="shared" si="23"/>
        <v>0.0002143370757015789</v>
      </c>
      <c r="V10" s="1">
        <f>'[1]harm_quad_skew_v3'!R11</f>
        <v>-3.99764</v>
      </c>
      <c r="W10" s="2">
        <f>'[1]harm_quad_skew_v3'!S11</f>
        <v>0.0159762</v>
      </c>
      <c r="X10" s="2">
        <f t="shared" si="7"/>
        <v>-0.003996407880649583</v>
      </c>
      <c r="Y10" s="3">
        <f t="shared" si="24"/>
        <v>-0.0159762</v>
      </c>
      <c r="Z10" s="2">
        <f t="shared" si="8"/>
        <v>0.00010350887569416864</v>
      </c>
      <c r="AA10" s="2">
        <f t="shared" si="9"/>
        <v>1.6644371257611146E-05</v>
      </c>
      <c r="AB10" s="2">
        <f t="shared" si="25"/>
        <v>1.6644371257611146E-05</v>
      </c>
      <c r="AC10" s="1">
        <f>'[1]harm_sext_norm_v3'!R10</f>
        <v>-19.9906</v>
      </c>
      <c r="AD10" s="1">
        <f>'[1]harm_sext_norm_v3'!S10</f>
        <v>0.900556</v>
      </c>
      <c r="AE10" s="3">
        <f t="shared" si="10"/>
        <v>-0.04504897301731814</v>
      </c>
      <c r="AF10" s="3">
        <f t="shared" si="26"/>
        <v>-0.900556</v>
      </c>
      <c r="AG10" s="2">
        <f t="shared" si="11"/>
        <v>-0.003468506968714813</v>
      </c>
      <c r="AH10" s="2">
        <f t="shared" si="12"/>
        <v>0.003026409646614825</v>
      </c>
      <c r="AI10" s="2">
        <f t="shared" si="27"/>
        <v>0.003026409646614825</v>
      </c>
      <c r="AJ10" s="1">
        <f>'[1]harm_sext_skew_v3'!R11</f>
        <v>-19.9963</v>
      </c>
      <c r="AK10" s="1">
        <f>'[1]harm_sext_skew_v3'!S11</f>
        <v>0.894596</v>
      </c>
      <c r="AL10" s="3">
        <f t="shared" si="13"/>
        <v>-0.04473807654416066</v>
      </c>
      <c r="AM10" s="3">
        <f t="shared" si="28"/>
        <v>-0.894596</v>
      </c>
      <c r="AN10" s="2">
        <f t="shared" si="14"/>
        <v>-0.0015558549871944605</v>
      </c>
      <c r="AO10" s="2">
        <f t="shared" si="15"/>
        <v>0.0005327630721684296</v>
      </c>
      <c r="AP10" s="2">
        <f t="shared" si="29"/>
        <v>0.0005327630721684296</v>
      </c>
    </row>
    <row r="11" spans="1:42" ht="12.75">
      <c r="A11" s="1">
        <f>'[1]harm_dipl_norm_v3'!R12</f>
        <v>-29.981</v>
      </c>
      <c r="B11" s="2">
        <f>'[1]harm_dipl_norm_v3'!S12</f>
        <v>0.0109102</v>
      </c>
      <c r="C11" s="2">
        <f t="shared" si="0"/>
        <v>-0.0003639038057436376</v>
      </c>
      <c r="D11" s="3">
        <f t="shared" si="16"/>
        <v>-0.0109102</v>
      </c>
      <c r="E11" s="2">
        <f t="shared" si="17"/>
        <v>-3.187105407565817E-05</v>
      </c>
      <c r="F11" s="2">
        <f t="shared" si="18"/>
        <v>1.0580028591012855E-05</v>
      </c>
      <c r="G11" s="2">
        <f t="shared" si="19"/>
        <v>1.0580028591012855E-05</v>
      </c>
      <c r="H11" s="1">
        <f>'[1]harm_dipl_skew_v3'!R12</f>
        <v>-29.9762</v>
      </c>
      <c r="I11" s="2">
        <f>'[1]harm_dipl_skew_v3'!S12</f>
        <v>0.0109252</v>
      </c>
      <c r="J11" s="2">
        <f t="shared" si="1"/>
        <v>-0.0003644624735623595</v>
      </c>
      <c r="K11" s="3">
        <f t="shared" si="20"/>
        <v>-0.0109252</v>
      </c>
      <c r="L11" s="2">
        <f t="shared" si="2"/>
        <v>-4.766482839048056E-06</v>
      </c>
      <c r="M11" s="2">
        <f t="shared" si="3"/>
        <v>1.047345570348232E-05</v>
      </c>
      <c r="N11" s="2">
        <f t="shared" si="21"/>
        <v>1.047345570348232E-05</v>
      </c>
      <c r="O11" s="1">
        <f>'[1]harm_quad_norm_v3'!R12</f>
        <v>-52.4741</v>
      </c>
      <c r="P11" s="2">
        <f>'[1]harm_quad_norm_v3'!S12</f>
        <v>0.130792</v>
      </c>
      <c r="Q11" s="2">
        <f t="shared" si="4"/>
        <v>-0.002492505826684021</v>
      </c>
      <c r="R11" s="3">
        <f t="shared" si="22"/>
        <v>-0.130792</v>
      </c>
      <c r="S11" s="2">
        <f t="shared" si="5"/>
        <v>-0.0003537142014612138</v>
      </c>
      <c r="T11" s="2">
        <f t="shared" si="6"/>
        <v>0.00012805387240036326</v>
      </c>
      <c r="U11" s="2">
        <f t="shared" si="23"/>
        <v>0.00012805387240036326</v>
      </c>
      <c r="V11" s="1">
        <f>'[1]harm_quad_skew_v3'!R12</f>
        <v>-5.9957</v>
      </c>
      <c r="W11" s="2">
        <f>'[1]harm_quad_skew_v3'!S12</f>
        <v>0.024011</v>
      </c>
      <c r="X11" s="2">
        <f t="shared" si="7"/>
        <v>-0.004004703370749037</v>
      </c>
      <c r="Y11" s="3">
        <f t="shared" si="24"/>
        <v>-0.024011</v>
      </c>
      <c r="Z11" s="2">
        <f t="shared" si="8"/>
        <v>0.00010550636525537976</v>
      </c>
      <c r="AA11" s="2">
        <f t="shared" si="9"/>
        <v>1.864186081882227E-05</v>
      </c>
      <c r="AB11" s="2">
        <f t="shared" si="25"/>
        <v>1.864186081882227E-05</v>
      </c>
      <c r="AC11" s="1">
        <f>'[1]harm_sext_norm_v3'!R11</f>
        <v>-29.9825</v>
      </c>
      <c r="AD11" s="1">
        <f>'[1]harm_sext_norm_v3'!S11</f>
        <v>1.35019</v>
      </c>
      <c r="AE11" s="3">
        <f t="shared" si="10"/>
        <v>-0.04503260235137163</v>
      </c>
      <c r="AF11" s="3">
        <f t="shared" si="26"/>
        <v>-1.35019</v>
      </c>
      <c r="AG11" s="2">
        <f t="shared" si="11"/>
        <v>-0.0047113370378824015</v>
      </c>
      <c r="AH11" s="2">
        <f t="shared" si="12"/>
        <v>0.0017835795774472363</v>
      </c>
      <c r="AI11" s="2">
        <f t="shared" si="27"/>
        <v>0.0017835795774472363</v>
      </c>
      <c r="AJ11" s="1">
        <f>'[1]harm_sext_skew_v3'!R12</f>
        <v>-29.9894</v>
      </c>
      <c r="AK11" s="1">
        <f>'[1]harm_sext_skew_v3'!S12</f>
        <v>1.34069</v>
      </c>
      <c r="AL11" s="3">
        <f t="shared" si="13"/>
        <v>-0.04470546259678419</v>
      </c>
      <c r="AM11" s="3">
        <f t="shared" si="28"/>
        <v>-1.34069</v>
      </c>
      <c r="AN11" s="2">
        <f t="shared" si="14"/>
        <v>-0.0013553168412641092</v>
      </c>
      <c r="AO11" s="2">
        <f t="shared" si="15"/>
        <v>0.0007333012180987808</v>
      </c>
      <c r="AP11" s="2">
        <f t="shared" si="29"/>
        <v>0.0007333012180987808</v>
      </c>
    </row>
    <row r="12" spans="1:42" ht="12.75">
      <c r="A12" s="1">
        <f>'[1]harm_dipl_norm_v3'!R13</f>
        <v>-38.9739</v>
      </c>
      <c r="B12" s="2">
        <f>'[1]harm_dipl_norm_v3'!S13</f>
        <v>0.0141692</v>
      </c>
      <c r="C12" s="2">
        <f t="shared" si="0"/>
        <v>-0.00036355612345698017</v>
      </c>
      <c r="D12" s="3">
        <f t="shared" si="16"/>
        <v>-0.0141692</v>
      </c>
      <c r="E12" s="2">
        <f t="shared" si="17"/>
        <v>-2.7880347367975622E-05</v>
      </c>
      <c r="F12" s="2">
        <f t="shared" si="18"/>
        <v>1.4570735298695403E-05</v>
      </c>
      <c r="G12" s="2">
        <f t="shared" si="19"/>
        <v>1.4570735298695403E-05</v>
      </c>
      <c r="H12" s="1">
        <f>'[1]harm_dipl_skew_v3'!R13</f>
        <v>-39.9669</v>
      </c>
      <c r="I12" s="2">
        <f>'[1]harm_dipl_skew_v3'!S13</f>
        <v>0.0145599</v>
      </c>
      <c r="J12" s="2">
        <f t="shared" si="1"/>
        <v>-0.00036429895738723794</v>
      </c>
      <c r="K12" s="3">
        <f t="shared" si="20"/>
        <v>-0.0145599</v>
      </c>
      <c r="L12" s="2">
        <f t="shared" si="2"/>
        <v>1.80141479576984E-07</v>
      </c>
      <c r="M12" s="2">
        <f t="shared" si="3"/>
        <v>1.542008002210736E-05</v>
      </c>
      <c r="N12" s="2">
        <f t="shared" si="21"/>
        <v>1.542008002210736E-05</v>
      </c>
      <c r="O12" s="1">
        <f>'[1]harm_quad_norm_v3'!R13</f>
        <v>-69.9596</v>
      </c>
      <c r="P12" s="2">
        <f>'[1]harm_quad_norm_v3'!S13</f>
        <v>0.174339</v>
      </c>
      <c r="Q12" s="2">
        <f t="shared" si="4"/>
        <v>-0.002491995380190853</v>
      </c>
      <c r="R12" s="3">
        <f t="shared" si="22"/>
        <v>-0.174339</v>
      </c>
      <c r="S12" s="2">
        <f t="shared" si="5"/>
        <v>-0.00043586875713058637</v>
      </c>
      <c r="T12" s="2">
        <f t="shared" si="6"/>
        <v>4.589931673099068E-05</v>
      </c>
      <c r="U12" s="2">
        <f t="shared" si="23"/>
        <v>4.589931673099068E-05</v>
      </c>
      <c r="V12" s="1">
        <f>'[1]harm_quad_skew_v3'!R13</f>
        <v>-7.9933</v>
      </c>
      <c r="W12" s="2">
        <f>'[1]harm_quad_skew_v3'!S13</f>
        <v>0.0320576</v>
      </c>
      <c r="X12" s="2">
        <f t="shared" si="7"/>
        <v>-0.004010558843031038</v>
      </c>
      <c r="Y12" s="3">
        <f t="shared" si="24"/>
        <v>-0.0320576</v>
      </c>
      <c r="Z12" s="2">
        <f t="shared" si="8"/>
        <v>9.38535966435658E-05</v>
      </c>
      <c r="AA12" s="2">
        <f t="shared" si="9"/>
        <v>6.989092207011771E-06</v>
      </c>
      <c r="AB12" s="2">
        <f t="shared" si="25"/>
        <v>6.989092207011771E-06</v>
      </c>
      <c r="AC12" s="1">
        <f>'[1]harm_sext_norm_v3'!R12</f>
        <v>-39.9735</v>
      </c>
      <c r="AD12" s="1">
        <f>'[1]harm_sext_norm_v3'!S12</f>
        <v>1.80775</v>
      </c>
      <c r="AE12" s="3">
        <f t="shared" si="10"/>
        <v>-0.04522371070834427</v>
      </c>
      <c r="AF12" s="3">
        <f t="shared" si="26"/>
        <v>-1.80775</v>
      </c>
      <c r="AG12" s="2">
        <f t="shared" si="11"/>
        <v>-0.013920555026558645</v>
      </c>
      <c r="AH12" s="2">
        <f t="shared" si="12"/>
        <v>-0.0074256384112290075</v>
      </c>
      <c r="AI12" s="2">
        <f t="shared" si="27"/>
        <v>-0.0074256384112290075</v>
      </c>
      <c r="AJ12" s="1">
        <f>'[1]harm_sext_skew_v3'!R13</f>
        <v>-39.9828</v>
      </c>
      <c r="AK12" s="1">
        <f>'[1]harm_sext_skew_v3'!S13</f>
        <v>1.78734</v>
      </c>
      <c r="AL12" s="3">
        <f t="shared" si="13"/>
        <v>-0.04470272217053333</v>
      </c>
      <c r="AM12" s="3">
        <f t="shared" si="28"/>
        <v>-1.78734</v>
      </c>
      <c r="AN12" s="2">
        <f t="shared" si="14"/>
        <v>-0.0016973806145139658</v>
      </c>
      <c r="AO12" s="2">
        <f t="shared" si="15"/>
        <v>0.0003912374448489242</v>
      </c>
      <c r="AP12" s="2">
        <f t="shared" si="29"/>
        <v>0.0003912374448489242</v>
      </c>
    </row>
    <row r="13" spans="1:42" ht="12.75">
      <c r="A13" s="1">
        <f>'[1]harm_dipl_norm_v3'!R14</f>
        <v>-29.9809</v>
      </c>
      <c r="B13" s="2">
        <f>'[1]harm_dipl_norm_v3'!S14</f>
        <v>0.010936</v>
      </c>
      <c r="C13" s="2">
        <f t="shared" si="0"/>
        <v>-0.00036476556741125185</v>
      </c>
      <c r="D13" s="3">
        <f t="shared" si="16"/>
        <v>-0.010936</v>
      </c>
      <c r="E13" s="2">
        <f t="shared" si="17"/>
        <v>-5.770733815205903E-05</v>
      </c>
      <c r="F13" s="2">
        <f t="shared" si="18"/>
        <v>-1.5256255485388004E-05</v>
      </c>
      <c r="G13" s="2">
        <f t="shared" si="19"/>
        <v>-1.5256255485388004E-05</v>
      </c>
      <c r="H13" s="1">
        <f>'[1]harm_dipl_skew_v3'!R14</f>
        <v>-29.9767</v>
      </c>
      <c r="I13" s="2">
        <f>'[1]harm_dipl_skew_v3'!S14</f>
        <v>0.0109524</v>
      </c>
      <c r="J13" s="2">
        <f t="shared" si="1"/>
        <v>-0.0003653637658581498</v>
      </c>
      <c r="K13" s="3">
        <f t="shared" si="20"/>
        <v>-0.0109524</v>
      </c>
      <c r="L13" s="2">
        <f t="shared" si="2"/>
        <v>-3.178433110671841E-05</v>
      </c>
      <c r="M13" s="2">
        <f t="shared" si="3"/>
        <v>-1.6544392564188035E-05</v>
      </c>
      <c r="N13" s="2">
        <f t="shared" si="21"/>
        <v>-1.6544392564188035E-05</v>
      </c>
      <c r="O13" s="1">
        <f>'[1]harm_quad_norm_v3'!R14</f>
        <v>-52.4747</v>
      </c>
      <c r="P13" s="2">
        <f>'[1]harm_quad_norm_v3'!S14</f>
        <v>0.131085</v>
      </c>
      <c r="Q13" s="2">
        <f t="shared" si="4"/>
        <v>-0.0024980609703342755</v>
      </c>
      <c r="R13" s="3">
        <f t="shared" si="22"/>
        <v>-0.131085</v>
      </c>
      <c r="S13" s="2">
        <f t="shared" si="5"/>
        <v>-0.0006452227424084966</v>
      </c>
      <c r="T13" s="2">
        <f t="shared" si="6"/>
        <v>-0.0001634546685469196</v>
      </c>
      <c r="U13" s="2">
        <f t="shared" si="23"/>
        <v>-0.0001634546685469196</v>
      </c>
      <c r="V13" s="1">
        <f>'[1]harm_quad_skew_v3'!R14</f>
        <v>-5.99568</v>
      </c>
      <c r="W13" s="2">
        <f>'[1]harm_quad_skew_v3'!S14</f>
        <v>0.0240306</v>
      </c>
      <c r="X13" s="2">
        <f t="shared" si="7"/>
        <v>-0.004007985749739812</v>
      </c>
      <c r="Y13" s="3">
        <f t="shared" si="24"/>
        <v>-0.0240306</v>
      </c>
      <c r="Z13" s="2">
        <f t="shared" si="8"/>
        <v>8.582591924785957E-05</v>
      </c>
      <c r="AA13" s="2">
        <f t="shared" si="9"/>
        <v>-1.038585188697927E-06</v>
      </c>
      <c r="AB13" s="2">
        <f t="shared" si="25"/>
        <v>-1.038585188697927E-06</v>
      </c>
      <c r="AC13" s="1">
        <f>'[1]harm_sext_norm_v3'!R13</f>
        <v>-29.9822</v>
      </c>
      <c r="AD13" s="1">
        <f>'[1]harm_sext_norm_v3'!S13</f>
        <v>1.35149</v>
      </c>
      <c r="AE13" s="3">
        <f t="shared" si="10"/>
        <v>-0.04507641200445598</v>
      </c>
      <c r="AF13" s="3">
        <f t="shared" si="26"/>
        <v>-1.35149</v>
      </c>
      <c r="AG13" s="2">
        <f t="shared" si="11"/>
        <v>-0.00602479967771874</v>
      </c>
      <c r="AH13" s="2">
        <f t="shared" si="12"/>
        <v>0.00047011693761089823</v>
      </c>
      <c r="AI13" s="2">
        <f t="shared" si="27"/>
        <v>0.00047011693761089823</v>
      </c>
      <c r="AJ13" s="1">
        <f>'[1]harm_sext_skew_v3'!R14</f>
        <v>-29.9891</v>
      </c>
      <c r="AK13" s="1">
        <f>'[1]harm_sext_skew_v3'!S14</f>
        <v>1.342</v>
      </c>
      <c r="AL13" s="3">
        <f t="shared" si="13"/>
        <v>-0.04474959235188786</v>
      </c>
      <c r="AM13" s="3">
        <f t="shared" si="28"/>
        <v>-1.342</v>
      </c>
      <c r="AN13" s="2">
        <f t="shared" si="14"/>
        <v>-0.0026787149220843798</v>
      </c>
      <c r="AO13" s="2">
        <f t="shared" si="15"/>
        <v>-0.0005900968627214898</v>
      </c>
      <c r="AP13" s="2">
        <f t="shared" si="29"/>
        <v>-0.0005900968627214898</v>
      </c>
    </row>
    <row r="14" spans="1:42" ht="12.75">
      <c r="A14" s="1">
        <f>'[1]harm_dipl_norm_v3'!R15</f>
        <v>-19.989</v>
      </c>
      <c r="B14" s="2">
        <f>'[1]harm_dipl_norm_v3'!S15</f>
        <v>0.00732224</v>
      </c>
      <c r="C14" s="2">
        <f t="shared" si="0"/>
        <v>-0.0003663134724098254</v>
      </c>
      <c r="D14" s="3">
        <f t="shared" si="16"/>
        <v>-0.00732224</v>
      </c>
      <c r="E14" s="2">
        <f t="shared" si="17"/>
        <v>-6.941596811041364E-05</v>
      </c>
      <c r="F14" s="2">
        <f t="shared" si="18"/>
        <v>-2.6964885443741746E-05</v>
      </c>
      <c r="G14" s="2">
        <f t="shared" si="19"/>
        <v>-2.6964885443741746E-05</v>
      </c>
      <c r="H14" s="1">
        <f>'[1]harm_dipl_skew_v3'!R15</f>
        <v>-19.9859</v>
      </c>
      <c r="I14" s="2">
        <f>'[1]harm_dipl_skew_v3'!S15</f>
        <v>0.0073227</v>
      </c>
      <c r="J14" s="2">
        <f t="shared" si="1"/>
        <v>-0.00036639330728163353</v>
      </c>
      <c r="K14" s="3">
        <f t="shared" si="20"/>
        <v>-0.0073227</v>
      </c>
      <c r="L14" s="2">
        <f t="shared" si="2"/>
        <v>-4.176738577180844E-05</v>
      </c>
      <c r="M14" s="2">
        <f t="shared" si="3"/>
        <v>-2.6527447229278064E-05</v>
      </c>
      <c r="N14" s="2">
        <f t="shared" si="21"/>
        <v>-2.6527447229278064E-05</v>
      </c>
      <c r="O14" s="1">
        <f>'[1]harm_quad_norm_v3'!R15</f>
        <v>-34.9902</v>
      </c>
      <c r="P14" s="2">
        <f>'[1]harm_quad_norm_v3'!S15</f>
        <v>0.0877084</v>
      </c>
      <c r="Q14" s="2">
        <f t="shared" si="4"/>
        <v>-0.002506656149436128</v>
      </c>
      <c r="R14" s="3">
        <f t="shared" si="22"/>
        <v>-0.0877084</v>
      </c>
      <c r="S14" s="2">
        <f t="shared" si="5"/>
        <v>-0.000730982421651219</v>
      </c>
      <c r="T14" s="2">
        <f t="shared" si="6"/>
        <v>-0.00024921434778962803</v>
      </c>
      <c r="U14" s="2">
        <f t="shared" si="23"/>
        <v>-0.00024921434778962803</v>
      </c>
      <c r="V14" s="1">
        <f>'[1]harm_quad_skew_v3'!R15</f>
        <v>-3.99761</v>
      </c>
      <c r="W14" s="2">
        <f>'[1]harm_quad_skew_v3'!S15</f>
        <v>0.0160081</v>
      </c>
      <c r="X14" s="2">
        <f t="shared" si="7"/>
        <v>-0.004004417639539625</v>
      </c>
      <c r="Y14" s="3">
        <f t="shared" si="24"/>
        <v>-0.0160081</v>
      </c>
      <c r="Z14" s="2">
        <f t="shared" si="8"/>
        <v>7.148820668288064E-05</v>
      </c>
      <c r="AA14" s="2">
        <f t="shared" si="9"/>
        <v>-1.5376297753676854E-05</v>
      </c>
      <c r="AB14" s="2">
        <f t="shared" si="25"/>
        <v>-1.5376297753676854E-05</v>
      </c>
      <c r="AC14" s="1">
        <f>'[1]harm_sext_norm_v3'!R14</f>
        <v>-19.9905</v>
      </c>
      <c r="AD14" s="1">
        <f>'[1]harm_sext_norm_v3'!S14</f>
        <v>0.903298</v>
      </c>
      <c r="AE14" s="3">
        <f t="shared" si="10"/>
        <v>-0.04518636352267327</v>
      </c>
      <c r="AF14" s="3">
        <f t="shared" si="26"/>
        <v>-0.903298</v>
      </c>
      <c r="AG14" s="2">
        <f t="shared" si="11"/>
        <v>-0.0062149945153269215</v>
      </c>
      <c r="AH14" s="2">
        <f t="shared" si="12"/>
        <v>0.00027992210000271633</v>
      </c>
      <c r="AI14" s="2">
        <f t="shared" si="27"/>
        <v>0.00027992210000271633</v>
      </c>
      <c r="AJ14" s="1">
        <f>'[1]harm_sext_skew_v3'!R15</f>
        <v>-19.9956</v>
      </c>
      <c r="AK14" s="1">
        <f>'[1]harm_sext_skew_v3'!S15</f>
        <v>0.896643</v>
      </c>
      <c r="AL14" s="3">
        <f t="shared" si="13"/>
        <v>-0.04484201524335354</v>
      </c>
      <c r="AM14" s="3">
        <f t="shared" si="28"/>
        <v>-0.896643</v>
      </c>
      <c r="AN14" s="2">
        <f t="shared" si="14"/>
        <v>-0.003634117175774887</v>
      </c>
      <c r="AO14" s="2">
        <f t="shared" si="15"/>
        <v>-0.0015454991164119969</v>
      </c>
      <c r="AP14" s="2">
        <f t="shared" si="29"/>
        <v>-0.0015454991164119969</v>
      </c>
    </row>
    <row r="15" spans="1:42" ht="12.75">
      <c r="A15" s="1">
        <f>'[1]harm_dipl_norm_v3'!R16</f>
        <v>-9.99621</v>
      </c>
      <c r="B15" s="2">
        <f>'[1]harm_dipl_norm_v3'!S16</f>
        <v>0.00369782</v>
      </c>
      <c r="C15" s="2">
        <f t="shared" si="0"/>
        <v>-0.00036992220051399485</v>
      </c>
      <c r="D15" s="3">
        <f t="shared" si="16"/>
        <v>-0.00369782</v>
      </c>
      <c r="E15" s="2">
        <f t="shared" si="17"/>
        <v>-7.078752634874248E-05</v>
      </c>
      <c r="F15" s="2">
        <f t="shared" si="18"/>
        <v>-2.8336443682070583E-05</v>
      </c>
      <c r="G15" s="2">
        <f t="shared" si="19"/>
        <v>-2.8336443682070583E-05</v>
      </c>
      <c r="H15" s="1">
        <f>'[1]harm_dipl_skew_v3'!R16</f>
        <v>-9.99441</v>
      </c>
      <c r="I15" s="2">
        <f>'[1]harm_dipl_skew_v3'!S16</f>
        <v>0.00368529</v>
      </c>
      <c r="J15" s="2">
        <f t="shared" si="1"/>
        <v>-0.0003687351229337199</v>
      </c>
      <c r="K15" s="3">
        <f t="shared" si="20"/>
        <v>-0.00368529</v>
      </c>
      <c r="L15" s="2">
        <f t="shared" si="2"/>
        <v>-4.429180982750986E-05</v>
      </c>
      <c r="M15" s="2">
        <f t="shared" si="3"/>
        <v>-2.9051871284979484E-05</v>
      </c>
      <c r="N15" s="2">
        <f t="shared" si="21"/>
        <v>-2.9051871284979484E-05</v>
      </c>
      <c r="O15" s="1">
        <f>'[1]harm_quad_norm_v3'!R16</f>
        <v>-17.5049</v>
      </c>
      <c r="P15" s="2">
        <f>'[1]harm_quad_norm_v3'!S16</f>
        <v>0.044277</v>
      </c>
      <c r="Q15" s="2">
        <f t="shared" si="4"/>
        <v>-0.0025294060520197202</v>
      </c>
      <c r="R15" s="3">
        <f t="shared" si="22"/>
        <v>-0.044277</v>
      </c>
      <c r="S15" s="2">
        <f t="shared" si="5"/>
        <v>-0.000763930712964267</v>
      </c>
      <c r="T15" s="2">
        <f t="shared" si="6"/>
        <v>-0.00028216263910268297</v>
      </c>
      <c r="U15" s="2">
        <f t="shared" si="23"/>
        <v>-0.00028216263910268297</v>
      </c>
      <c r="V15" s="1">
        <f>'[1]harm_quad_skew_v3'!R16</f>
        <v>-1.99945</v>
      </c>
      <c r="W15" s="2">
        <f>'[1]harm_quad_skew_v3'!S16</f>
        <v>0.00801922</v>
      </c>
      <c r="X15" s="2">
        <f t="shared" si="7"/>
        <v>-0.004010712946060167</v>
      </c>
      <c r="Y15" s="3">
        <f t="shared" si="24"/>
        <v>-0.00801922</v>
      </c>
      <c r="Z15" s="2">
        <f t="shared" si="8"/>
        <v>2.316848708405414E-05</v>
      </c>
      <c r="AA15" s="2">
        <f t="shared" si="9"/>
        <v>-6.369601735250335E-05</v>
      </c>
      <c r="AB15" s="2">
        <f t="shared" si="25"/>
        <v>-6.369601735250335E-05</v>
      </c>
      <c r="AC15" s="1">
        <f>'[1]harm_sext_norm_v3'!R15</f>
        <v>-9.99802</v>
      </c>
      <c r="AD15" s="1">
        <f>'[1]harm_sext_norm_v3'!S15</f>
        <v>0.455684</v>
      </c>
      <c r="AE15" s="3">
        <f t="shared" si="10"/>
        <v>-0.04557742433001734</v>
      </c>
      <c r="AF15" s="3">
        <f t="shared" si="26"/>
        <v>-0.455684</v>
      </c>
      <c r="AG15" s="2">
        <f t="shared" si="11"/>
        <v>-0.007018192216509234</v>
      </c>
      <c r="AH15" s="2">
        <f t="shared" si="12"/>
        <v>-0.0005232756011796513</v>
      </c>
      <c r="AI15" s="2">
        <f t="shared" si="27"/>
        <v>-0.0005232756011796513</v>
      </c>
      <c r="AJ15" s="1">
        <f>'[1]harm_sext_skew_v3'!R16</f>
        <v>-10.0016</v>
      </c>
      <c r="AK15" s="1">
        <f>'[1]harm_sext_skew_v3'!S16</f>
        <v>0.450461</v>
      </c>
      <c r="AL15" s="3">
        <f t="shared" si="13"/>
        <v>-0.04503889377699568</v>
      </c>
      <c r="AM15" s="3">
        <f t="shared" si="28"/>
        <v>-0.450461</v>
      </c>
      <c r="AN15" s="2">
        <f t="shared" si="14"/>
        <v>-0.0037868495641656397</v>
      </c>
      <c r="AO15" s="2">
        <f t="shared" si="15"/>
        <v>-0.0016982315048027496</v>
      </c>
      <c r="AP15" s="2">
        <f t="shared" si="29"/>
        <v>-0.0016982315048027496</v>
      </c>
    </row>
    <row r="16" spans="3:39" ht="12.75">
      <c r="C16" s="3" t="s">
        <v>9</v>
      </c>
      <c r="D16" s="4">
        <f>SLOPE(D2:D15,A2:A15)</f>
        <v>0.00036284076401468736</v>
      </c>
      <c r="E16" s="3"/>
      <c r="F16" s="3"/>
      <c r="I16" s="1"/>
      <c r="K16" s="4">
        <f>SLOPE(K2:K15,H2:H15)</f>
        <v>0.0003643034646539906</v>
      </c>
      <c r="L16" s="3"/>
      <c r="O16" s="1"/>
      <c r="P16" s="1"/>
      <c r="R16" s="4">
        <f>SLOPE(R2:R15,O2:O15)</f>
        <v>0.002485765087891718</v>
      </c>
      <c r="S16" s="3"/>
      <c r="T16" s="1"/>
      <c r="U16" s="1"/>
      <c r="V16" s="1"/>
      <c r="Y16" s="4">
        <f>SLOPE(Y2:Y15,V2:V15)</f>
        <v>0.0040223003761454676</v>
      </c>
      <c r="Z16" s="3"/>
      <c r="AA16" s="1"/>
      <c r="AB16" s="1"/>
      <c r="AF16" s="4">
        <f>SLOPE(AF2:AF15,AC2:AC15)</f>
        <v>0.04487546612064096</v>
      </c>
      <c r="AG16" s="3"/>
      <c r="AM16" s="4">
        <f>SLOPE(AM2:AM15,AJ2:AJ15)</f>
        <v>0.04466026940047936</v>
      </c>
    </row>
    <row r="17" spans="3:39" ht="12.75">
      <c r="C17" s="3" t="s">
        <v>8</v>
      </c>
      <c r="D17" s="4">
        <f>INTERCEPT(D2:D15,A2:A15)</f>
        <v>-4.2451082666671696E-05</v>
      </c>
      <c r="E17" s="3"/>
      <c r="H17" s="1"/>
      <c r="I17" s="1"/>
      <c r="K17" s="4">
        <f>INTERCEPT(K2:K15,H2:H15)</f>
        <v>-1.5239938542530344E-05</v>
      </c>
      <c r="L17" s="1"/>
      <c r="M17" s="1"/>
      <c r="N17" s="1"/>
      <c r="R17" s="4">
        <f>INTERCEPT(R2:R15,O2:O15)</f>
        <v>-0.0004817680738615868</v>
      </c>
      <c r="V17" s="1"/>
      <c r="W17" s="1"/>
      <c r="Y17" s="4">
        <f>INTERCEPT(Y2:Y15,V2:V15)</f>
        <v>8.686450443655741E-05</v>
      </c>
      <c r="AF17" s="4">
        <f>INTERCEPT(AF2:AF15,AC2:AC15)</f>
        <v>-0.0064949166153295875</v>
      </c>
      <c r="AM17" s="4">
        <f>INTERCEPT(AM2:AM15,AJ2:AJ15)</f>
        <v>-0.0020886180593628952</v>
      </c>
    </row>
    <row r="18" spans="3:17" ht="12.75">
      <c r="C18" s="3"/>
      <c r="D18" s="3"/>
      <c r="E18" s="3"/>
      <c r="H18" s="1"/>
      <c r="I18" s="1"/>
      <c r="L18" s="1"/>
      <c r="M18" s="1"/>
      <c r="P18" s="1"/>
      <c r="Q18" s="1"/>
    </row>
  </sheetData>
  <printOptions/>
  <pageMargins left="0.75" right="0.75" top="1" bottom="1" header="0.5" footer="0.5"/>
  <pageSetup orientation="portrait" paperSize="9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Schlabach</dc:creator>
  <cp:keywords/>
  <dc:description/>
  <cp:lastModifiedBy>cdrennan</cp:lastModifiedBy>
  <cp:lastPrinted>2007-03-21T19:07:34Z</cp:lastPrinted>
  <dcterms:created xsi:type="dcterms:W3CDTF">2006-08-08T15:29:23Z</dcterms:created>
  <dcterms:modified xsi:type="dcterms:W3CDTF">2007-03-22T13:21:38Z</dcterms:modified>
  <cp:category/>
  <cp:version/>
  <cp:contentType/>
  <cp:contentStatus/>
</cp:coreProperties>
</file>