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tes" sheetId="1" r:id="rId1"/>
    <sheet name="MeasLAM222Trans" sheetId="2" r:id="rId2"/>
    <sheet name="LAM222SDAOrbits" sheetId="3" r:id="rId3"/>
    <sheet name="I90LAM222Orb" sheetId="4" r:id="rId4"/>
    <sheet name="LAM222OrbChart" sheetId="5" r:id="rId5"/>
    <sheet name="CntrWaveParamsLAM222" sheetId="6" r:id="rId6"/>
    <sheet name="CntrWaveEdgesLAM222" sheetId="7" r:id="rId7"/>
    <sheet name="MeasLAM321Trans" sheetId="8" r:id="rId8"/>
    <sheet name="LAM321FLASH" sheetId="9" r:id="rId9"/>
    <sheet name="LAM321CntrWaveBPMSimI90" sheetId="10" r:id="rId10"/>
    <sheet name="CntrWaveParamsLAM321" sheetId="11" r:id="rId11"/>
    <sheet name="CntrWaveEdgesLAM321" sheetId="12" r:id="rId12"/>
    <sheet name="CollimatorMotionLimits" sheetId="13" r:id="rId13"/>
  </sheets>
  <definedNames/>
  <calcPr fullCalcOnLoad="1"/>
</workbook>
</file>

<file path=xl/sharedStrings.xml><?xml version="1.0" encoding="utf-8"?>
<sst xmlns="http://schemas.openxmlformats.org/spreadsheetml/2006/main" count="1379" uniqueCount="1379">
  <si>
    <t>Document Counterwave Issues for/from  LAM321  and LAM222 Counterwaves</t>
  </si>
  <si>
    <t>Begun 12 January 2011 – New Spreadsheet for documentation begun 11 February 2011</t>
  </si>
  <si>
    <t>Beams-doc-3857.html is in preparation.  It will discuss the various issues with the implementation of the LAM321 counterwave</t>
  </si>
  <si>
    <t>which was replaced in 27 December 2010.  We will document several items in this spreadsheet.</t>
  </si>
  <si>
    <t xml:space="preserve"> After discussions with Ming-Jen Yang, decided that the kick amplitude provided by I90 for K304 is not calibrated.</t>
  </si>
  <si>
    <t xml:space="preserve">         We will adjust the value for KPS3A2 to improve match between measured and simulated injection orbit.</t>
  </si>
  <si>
    <t>LAM321 and related orbits</t>
  </si>
  <si>
    <t xml:space="preserve">    A)  We will use SDA measurements of the Injection Orbit for RR =&gt; MI Transfers during TeV Shots to determine I90 value for K304</t>
  </si>
  <si>
    <t xml:space="preserve">         Measurement of Injection Orbit is available from SDA for each TeV shot.  Need special measurement for CntrWave</t>
  </si>
  <si>
    <t xml:space="preserve">    B) The CounterWave orbit on TeV shots is not stored by SDA.  Denton took a measurement on 7 Feb 2011.  Two files stored but one measurement.</t>
  </si>
  <si>
    <t xml:space="preserve">        Measurement in MeasLAM321Trans for Closed (Col G)  is from File 161.  </t>
  </si>
  <si>
    <t xml:space="preserve">    C)  Denton also recorded measurements of the Injection Orbit during the same shot.  Three files but only 2 measurements.</t>
  </si>
  <si>
    <t xml:space="preserve">         Measurement of Injection Orbit available from File 162 and 164 from 7 Feb 2010.</t>
  </si>
  <si>
    <t xml:space="preserve">         The measurement from File 164 is the same as the SDA result from File 8483 SC 9 in Worksheet LAM321Flash</t>
  </si>
  <si>
    <t xml:space="preserve">         It is used as the measurement of 'First' (Column H) in MeasLAM321Trans</t>
  </si>
  <si>
    <t xml:space="preserve">    D)  The 2.5 Mhz measurement of FLASH orbits has limited resolution and is also subject to pickup noise from the K304 kicker (and others)</t>
  </si>
  <si>
    <t xml:space="preserve">         Since this is the crucial orbit for setting collimator boundaries, we have used 24 measurements and examined the statistical properties of them</t>
  </si>
  <si>
    <t xml:space="preserve">         Worksheet LAM321FLASH was used to examine 9 transfers (subcases) from each of two Collider Shots and 6 SC from another</t>
  </si>
  <si>
    <t xml:space="preserve">         For the BPM's of interest, the average for each shot was calculated, then for each transfer the deviation from that average was obtained</t>
  </si>
  <si>
    <t xml:space="preserve">         We find that STDEV are worse for two BPM's  HP222 – 2.12 mm  and HP314 = 2.65 mm</t>
  </si>
  <si>
    <t xml:space="preserve">        The average (over the BPM's of interest) STDEV is .79, 1.03 and .88 mm for the three transfers</t>
  </si>
  <si>
    <t xml:space="preserve">    E) On sheet MeasLAM321Trans, we compare Measurements from 2007 and 2011.  HP304 (at the kicker) was poorly measured in 2007</t>
  </si>
  <si>
    <t xml:space="preserve">         The average for 9 transfers for a shot is a better measure of the position.  We will employ the average of 24 transfers to compare with I90</t>
  </si>
  <si>
    <t xml:space="preserve">    F)  The I90 Simulation is used to predict the CounterWave Orbit (Closed) using the ramp currents from parameter pages</t>
  </si>
  <si>
    <t xml:space="preserve">         The Counterwave plus K304 kick is simulated but the kicker effective length (angle per kV) is not known ahead of time (see above).</t>
  </si>
  <si>
    <t xml:space="preserve">         The simulated position at relevant BPM's are edited into worksheet LAM321CntrWaveBPMSimI90 and transferred to MeasLAM321Trans where the orbits </t>
  </si>
  <si>
    <t xml:space="preserve">         and their differences in simulation are compared with the measurements as describe in note E) above, adjusting K304 to achieve agreement</t>
  </si>
  <si>
    <t xml:space="preserve">    G)  Worksheet CntrWaveParamsLAM321 documents the parameters used in the I90 simulation of the Counterwave w/ and w/o Kick at K304</t>
  </si>
  <si>
    <t xml:space="preserve">         This worksheet also describes the orbit changes implemented to reduce LI321 losses and previous settings from R66 CNTWAVE &lt;2&gt;</t>
  </si>
  <si>
    <t xml:space="preserve">    H)  Worksheet CntrWaveEdgesLAM321 shows beam centroid, edges and 3sigma (or 4sigma for 10 pi as discussed elsewhere) for 2 Emit both w/ and w/o K304</t>
  </si>
  <si>
    <t xml:space="preserve">         These were calculated using I90.</t>
  </si>
  <si>
    <t>LAM222 and related orbits</t>
  </si>
  <si>
    <t xml:space="preserve">    I)  We will use SDA measurements of the counterwave and last turn orbits for MI =&gt; RR Transfers.</t>
  </si>
  <si>
    <t xml:space="preserve">    J)  Worksheet MeasLAM222Trans are preliminary determinations of the orbit prior to or during this work.</t>
  </si>
  <si>
    <t xml:space="preserve">    K)  The last turn is recorded using a FLASH measurement.  It is very poor with sigmas as large as 17 mm – avg 5.83 mm.  (LAM222SDAorbits)</t>
  </si>
  <si>
    <t xml:space="preserve">    L) The CounterWave is recorded using a PROFILE measurements (average of 20 flashes) which is much better – 1.87 rms inc bad ones, 1.44 for 'good' </t>
  </si>
  <si>
    <t xml:space="preserve">         These are also documented and manipulated using worksheet LAM222SDAorbits</t>
  </si>
  <si>
    <t xml:space="preserve">    L)  Using the kicker voltage = 3.417 kV found on R66 KICKER &lt;5&gt; and scaling by 1.095 as in LAM321 simulation</t>
  </si>
  <si>
    <t xml:space="preserve">         results in much larger offset for the LAST turn than found in the mean of the measurements.  Adjusting to a generously large offset we use 3.28 kV</t>
  </si>
  <si>
    <t xml:space="preserve">         The simulation uses dp/p = 2E-03 as was observed for most measurements.  Some measurements, when running $29 rather than $23 show dp/p = 1.5E-3</t>
  </si>
  <si>
    <t xml:space="preserve">    M) These simulations are documented in worksheet I90LAM222Orb which also compares them with the summaries of measured results.</t>
  </si>
  <si>
    <t xml:space="preserve">    N) The SDA First Transfer Averages for FLASH (LAST Turn) and PROFILE (CounteWave) are plotted in LAM222OrbChart</t>
  </si>
  <si>
    <t xml:space="preserve">    O) The worksheet CntrWaveParamsLAM222 documents the parameters used for the I90 simulations.  They match machine</t>
  </si>
  <si>
    <t xml:space="preserve">         Parameters controlled on R66 CNTWAVE &lt;3&gt;</t>
  </si>
  <si>
    <t>Collimator Motion Limits</t>
  </si>
  <si>
    <t xml:space="preserve">    P)  Using the 4sigma edges from the 10 pi mm-mr simulation for LAM321 LAST and the 3sigma edges for 20 pi mm-mr for LAM222 FLASH (first)</t>
  </si>
  <si>
    <t xml:space="preserve">         the limits for collimator edges was calculated.  Knowing the 4” aperture of the collimators, this was converted to allowed collimator displacement.</t>
  </si>
  <si>
    <t xml:space="preserve">         We note that the edges used for horizontal collimation is defined by the phase advance from Q230.  Limits for C301 and C303 from LAM222 Transfers</t>
  </si>
  <si>
    <t xml:space="preserve">         while C307 and C308 limits are due to LAM321 cntrwave.</t>
  </si>
  <si>
    <t xml:space="preserve">         These limits are documented, along with current collimator offsets, in worksheet CollimatorMotionLimits</t>
  </si>
  <si>
    <t>We calculate 3-sigma edges for the beam whose emittance is specified by a 1-sigma value.  Epsilon(95%)/6 = Epsilon(1-sigma)</t>
  </si>
  <si>
    <t xml:space="preserve">    We suggest that we will keep at 4-sigma from a 10 pi mm-mr Pbar beam.  For this we input a 1-sigma emittance of 2.222.</t>
  </si>
  <si>
    <t>95% emit</t>
  </si>
  <si>
    <t>1-sigma emitt</t>
  </si>
  <si>
    <t>Orbit measurements using PBars captured in 2.5 MHz Buckets using the MI BPM system</t>
  </si>
  <si>
    <t>Counter Wave data from 19-Nov-2007</t>
  </si>
  <si>
    <t>Meas Data – SDA – 11 Feb 2011</t>
  </si>
  <si>
    <t>MI ==&gt; RR</t>
  </si>
  <si>
    <t>MI ==&gt; RR</t>
  </si>
  <si>
    <t>Closed</t>
  </si>
  <si>
    <t>Last</t>
  </si>
  <si>
    <t>L - C</t>
  </si>
  <si>
    <t>Closed</t>
  </si>
  <si>
    <t>Last</t>
  </si>
  <si>
    <t>L - C</t>
  </si>
  <si>
    <t>HP220</t>
  </si>
  <si>
    <t>HP222</t>
  </si>
  <si>
    <t>HP224</t>
  </si>
  <si>
    <t>HP226</t>
  </si>
  <si>
    <t>HP228</t>
  </si>
  <si>
    <t>HP230</t>
  </si>
  <si>
    <t>HP232</t>
  </si>
  <si>
    <t>HP302</t>
  </si>
  <si>
    <t>HP304</t>
  </si>
  <si>
    <t>HP306</t>
  </si>
  <si>
    <t>HP308</t>
  </si>
  <si>
    <t>HP310</t>
  </si>
  <si>
    <t>HP312</t>
  </si>
  <si>
    <t>HP314</t>
  </si>
  <si>
    <t>HP316</t>
  </si>
  <si>
    <t>HP318</t>
  </si>
  <si>
    <t>HP320</t>
  </si>
  <si>
    <t>HP322</t>
  </si>
  <si>
    <t>HP324</t>
  </si>
  <si>
    <t>HP326</t>
  </si>
  <si>
    <t>dp/p</t>
  </si>
  <si>
    <t>Orbits recorded by SDA for Pbar transfers to RR from Acc – Closed and Last</t>
  </si>
  <si>
    <t>SDA LAST</t>
  </si>
  <si>
    <t>SDA CW</t>
  </si>
  <si>
    <t>Shotlog time</t>
  </si>
  <si>
    <t>07-FEB-11 13:09</t>
  </si>
  <si>
    <t>07-FEB-11 13:09</t>
  </si>
  <si>
    <t>07-FEB-11 13:09</t>
  </si>
  <si>
    <t>07-FEB-11 13:09</t>
  </si>
  <si>
    <t>07-FEB-11 13:09</t>
  </si>
  <si>
    <t>11-FEB-11 06:13</t>
  </si>
  <si>
    <t>11-FEB-11 06:13</t>
  </si>
  <si>
    <t>11-FEB-11 06:13</t>
  </si>
  <si>
    <t>11-FEB-11 06:13</t>
  </si>
  <si>
    <t>11-FEB-11 06:13</t>
  </si>
  <si>
    <t>20-FEB-11 13:23</t>
  </si>
  <si>
    <t>20-FEB-11 13:23</t>
  </si>
  <si>
    <t>20-FEB-11 13:23</t>
  </si>
  <si>
    <t>20-FEB-11 13:23</t>
  </si>
  <si>
    <t>20-FEB-11 13:23</t>
  </si>
  <si>
    <t>20-FEB-11 13:23</t>
  </si>
  <si>
    <t>20-FEB-11 13:23</t>
  </si>
  <si>
    <t>21-FEB-11 11:45</t>
  </si>
  <si>
    <t>21-FEB-11 11:45</t>
  </si>
  <si>
    <t>21-FEB-11 11:45</t>
  </si>
  <si>
    <t>21-FEB-11 11:45</t>
  </si>
  <si>
    <t>01-MAR-11 14:40</t>
  </si>
  <si>
    <t>01-MAR-11 14:40</t>
  </si>
  <si>
    <t>01-MAR-11 14:40</t>
  </si>
  <si>
    <t>01-MAR-11 14:40</t>
  </si>
  <si>
    <t>01-MAR-11 14:40</t>
  </si>
  <si>
    <t>01-MAR-11 14:40</t>
  </si>
  <si>
    <r>
      <rPr>
        <sz val="10"/>
        <rFont val="Arial"/>
        <family val="2"/>
      </rPr>
      <t>Average for 1st</t>
    </r>
  </si>
  <si>
    <r>
      <rPr>
        <sz val="10"/>
        <rFont val="Arial"/>
        <family val="2"/>
      </rPr>
      <t>Average for 1st</t>
    </r>
  </si>
  <si>
    <t>File</t>
  </si>
  <si>
    <t>Transfer time</t>
  </si>
  <si>
    <t>Subcase</t>
  </si>
  <si>
    <t>FLASH</t>
  </si>
  <si>
    <t>PROFILE</t>
  </si>
  <si>
    <t>FLASH</t>
  </si>
  <si>
    <t>FLASH</t>
  </si>
  <si>
    <t>FLASH</t>
  </si>
  <si>
    <t>PROFILE</t>
  </si>
  <si>
    <t>PROFILE</t>
  </si>
  <si>
    <t>PROFILE</t>
  </si>
  <si>
    <t>PROFILE</t>
  </si>
  <si>
    <t>PROFILE</t>
  </si>
  <si>
    <t>FLASH</t>
  </si>
  <si>
    <t>FLASH</t>
  </si>
  <si>
    <t>FLASH</t>
  </si>
  <si>
    <t>FLASH</t>
  </si>
  <si>
    <t>FLASH</t>
  </si>
  <si>
    <t>FLASH</t>
  </si>
  <si>
    <t>PROFILE</t>
  </si>
  <si>
    <t>PROFILE</t>
  </si>
  <si>
    <t>PROFILE</t>
  </si>
  <si>
    <t>PROFILE</t>
  </si>
  <si>
    <t>PROFILE</t>
  </si>
  <si>
    <t>PROFILE</t>
  </si>
  <si>
    <t>FLASH</t>
  </si>
  <si>
    <t>FLASH</t>
  </si>
  <si>
    <t>FLASH</t>
  </si>
  <si>
    <t>FLASH</t>
  </si>
  <si>
    <t>FLASH</t>
  </si>
  <si>
    <t>PROFILE</t>
  </si>
  <si>
    <t>PROFILE</t>
  </si>
  <si>
    <t>PROFILE</t>
  </si>
  <si>
    <t>FLASH</t>
  </si>
  <si>
    <t>PROFILE</t>
  </si>
  <si>
    <t>average</t>
  </si>
  <si>
    <t>average</t>
  </si>
  <si>
    <t>HP220</t>
  </si>
  <si>
    <t>NoBeam</t>
  </si>
  <si>
    <t>HP222</t>
  </si>
  <si>
    <t xml:space="preserve">  NoBeam</t>
  </si>
  <si>
    <t xml:space="preserve">  NoBeam</t>
  </si>
  <si>
    <t xml:space="preserve">  NoBeam</t>
  </si>
  <si>
    <t>HP224</t>
  </si>
  <si>
    <t>HP226</t>
  </si>
  <si>
    <t>HP228</t>
  </si>
  <si>
    <t>HP230</t>
  </si>
  <si>
    <t>HP232</t>
  </si>
  <si>
    <t xml:space="preserve">  NoBeam</t>
  </si>
  <si>
    <t>HP302</t>
  </si>
  <si>
    <t>HP304</t>
  </si>
  <si>
    <t>HP306</t>
  </si>
  <si>
    <t>HP308</t>
  </si>
  <si>
    <t>HP310</t>
  </si>
  <si>
    <t>HP312</t>
  </si>
  <si>
    <t>HP314</t>
  </si>
  <si>
    <t>HP316</t>
  </si>
  <si>
    <t>HP318</t>
  </si>
  <si>
    <t>HP320</t>
  </si>
  <si>
    <t>HP322</t>
  </si>
  <si>
    <t>dp/p</t>
  </si>
  <si>
    <t>Differences from averages....</t>
  </si>
  <si>
    <r>
      <rPr>
        <sz val="10"/>
        <rFont val="Arial"/>
        <family val="2"/>
      </rPr>
      <t>Stdev 1st Flash</t>
    </r>
  </si>
  <si>
    <t>HP220</t>
  </si>
  <si>
    <t>HP222</t>
  </si>
  <si>
    <t>HP224</t>
  </si>
  <si>
    <t>HP226</t>
  </si>
  <si>
    <t>HP228</t>
  </si>
  <si>
    <t>HP230</t>
  </si>
  <si>
    <t>HP232</t>
  </si>
  <si>
    <t>HP302</t>
  </si>
  <si>
    <t>HP304</t>
  </si>
  <si>
    <t>HP306</t>
  </si>
  <si>
    <t>HP308</t>
  </si>
  <si>
    <t>HP310</t>
  </si>
  <si>
    <t>HP312</t>
  </si>
  <si>
    <t>HP314</t>
  </si>
  <si>
    <t>HP316</t>
  </si>
  <si>
    <t>HP318</t>
  </si>
  <si>
    <t>HP320</t>
  </si>
  <si>
    <t>HP322</t>
  </si>
  <si>
    <t>average</t>
  </si>
  <si>
    <t>average</t>
  </si>
  <si>
    <t>RMS dev</t>
  </si>
  <si>
    <t>FLASH</t>
  </si>
  <si>
    <t>PROFILE</t>
  </si>
  <si>
    <t>FLASH</t>
  </si>
  <si>
    <t>FLASH</t>
  </si>
  <si>
    <t>FLASH</t>
  </si>
  <si>
    <t>PROFILE</t>
  </si>
  <si>
    <t>PROFILE</t>
  </si>
  <si>
    <t>PROFILE</t>
  </si>
  <si>
    <t>PROFILE</t>
  </si>
  <si>
    <t>PROFILE</t>
  </si>
  <si>
    <t>FLASH</t>
  </si>
  <si>
    <t>FLASH</t>
  </si>
  <si>
    <t>FLASH</t>
  </si>
  <si>
    <t>FLASH</t>
  </si>
  <si>
    <t>FLASH</t>
  </si>
  <si>
    <t>FLASH</t>
  </si>
  <si>
    <t>PROFILE</t>
  </si>
  <si>
    <t>PROFILE</t>
  </si>
  <si>
    <t>PROFILE</t>
  </si>
  <si>
    <t>PROFILE</t>
  </si>
  <si>
    <t>PROFILE</t>
  </si>
  <si>
    <t>PROFILE</t>
  </si>
  <si>
    <t>FLASH</t>
  </si>
  <si>
    <t>FLASH</t>
  </si>
  <si>
    <t>FLASH</t>
  </si>
  <si>
    <t>FLASH</t>
  </si>
  <si>
    <t>FLASH</t>
  </si>
  <si>
    <t>PROFILE</t>
  </si>
  <si>
    <t>PROFILE</t>
  </si>
  <si>
    <t>PROFILE</t>
  </si>
  <si>
    <t>Subcase</t>
  </si>
  <si>
    <t>I90 Simulation</t>
  </si>
  <si>
    <t>Convert to BLM Coord Sys</t>
  </si>
  <si>
    <t>Measured Results</t>
  </si>
  <si>
    <t>LAST</t>
  </si>
  <si>
    <t>CounterWave</t>
  </si>
  <si>
    <t>Station</t>
  </si>
  <si>
    <t>LAST</t>
  </si>
  <si>
    <t>CounterWave</t>
  </si>
  <si>
    <t>SDA LAST</t>
  </si>
  <si>
    <t>SDA CW</t>
  </si>
  <si>
    <t>HP220</t>
  </si>
  <si>
    <t>HP222</t>
  </si>
  <si>
    <t>HP224</t>
  </si>
  <si>
    <t>HP226</t>
  </si>
  <si>
    <t>HP228</t>
  </si>
  <si>
    <t>HP230</t>
  </si>
  <si>
    <t>HP232</t>
  </si>
  <si>
    <t>HP302</t>
  </si>
  <si>
    <t>HP304</t>
  </si>
  <si>
    <t>HP306</t>
  </si>
  <si>
    <t>HP308</t>
  </si>
  <si>
    <t>HP310</t>
  </si>
  <si>
    <t>HP312</t>
  </si>
  <si>
    <t>HP314</t>
  </si>
  <si>
    <t>HP316</t>
  </si>
  <si>
    <t>HP318</t>
  </si>
  <si>
    <t>HP320</t>
  </si>
  <si>
    <t>HP322</t>
  </si>
  <si>
    <t>Parameters for LAM222 Counterwave</t>
  </si>
  <si>
    <t>Counterwave for Acc=&gt;MI=&gt;RR transfers are controlled on R66 CNTWAVE &lt; 3&gt;</t>
  </si>
  <si>
    <t>MI Counterwave Ramp for $E0 PBAR INJECTION</t>
  </si>
  <si>
    <t>Device</t>
  </si>
  <si>
    <t>Multiplier</t>
  </si>
  <si>
    <t>ScaleFactor</t>
  </si>
  <si>
    <t>Ratio</t>
  </si>
  <si>
    <t>TimeTable</t>
  </si>
  <si>
    <t>Current</t>
  </si>
  <si>
    <t>I:H224S[3]</t>
  </si>
  <si>
    <t>I:H230S[3]</t>
  </si>
  <si>
    <t>I:H304S[3]</t>
  </si>
  <si>
    <t>Counterwave for $E3 Proton transfers to RR</t>
  </si>
  <si>
    <t>I:H224S[2]</t>
  </si>
  <si>
    <t>I:H230S[2]</t>
  </si>
  <si>
    <t>I:H304S[2]</t>
  </si>
  <si>
    <t>Parameters for LAM222 Counterwave used in I90</t>
  </si>
  <si>
    <t>R:KPS3A2</t>
  </si>
  <si>
    <t xml:space="preserve">  KV</t>
  </si>
  <si>
    <t>I:H224A</t>
  </si>
  <si>
    <t>Amps</t>
  </si>
  <si>
    <t>I:H230A</t>
  </si>
  <si>
    <t>Amps</t>
  </si>
  <si>
    <t>I:H304A</t>
  </si>
  <si>
    <t>Amps</t>
  </si>
  <si>
    <t>Beam Edge Data from I90 Simulations</t>
  </si>
  <si>
    <t xml:space="preserve">Note that these simulations, done on 12 April 2011, used dp/p = 0.2% </t>
  </si>
  <si>
    <t>Remember that these are in I90 coordinates.</t>
  </si>
  <si>
    <t>Emittance = 20 pi mm-mr</t>
  </si>
  <si>
    <t>Emittance = 20 pi mm-mr</t>
  </si>
  <si>
    <t>Counterwave On</t>
  </si>
  <si>
    <t>Counterwave and Kicker On</t>
  </si>
  <si>
    <t>Name</t>
  </si>
  <si>
    <t>Station</t>
  </si>
  <si>
    <t xml:space="preserve">  Centroid</t>
  </si>
  <si>
    <t xml:space="preserve">   3sig-lo</t>
  </si>
  <si>
    <t xml:space="preserve">   3sig_hi</t>
  </si>
  <si>
    <t>Centroid</t>
  </si>
  <si>
    <t>3sig-lo</t>
  </si>
  <si>
    <t>3sig_hi</t>
  </si>
  <si>
    <t>Calc_sigma</t>
  </si>
  <si>
    <t>H220</t>
  </si>
  <si>
    <t xml:space="preserve"> -</t>
  </si>
  <si>
    <t>Q220</t>
  </si>
  <si>
    <t xml:space="preserve"> -</t>
  </si>
  <si>
    <t>HP220</t>
  </si>
  <si>
    <t>V221</t>
  </si>
  <si>
    <t xml:space="preserve"> -</t>
  </si>
  <si>
    <t>Q221</t>
  </si>
  <si>
    <t xml:space="preserve"> -</t>
  </si>
  <si>
    <t>VP221</t>
  </si>
  <si>
    <t>LAM222</t>
  </si>
  <si>
    <t xml:space="preserve"> -</t>
  </si>
  <si>
    <t>H222</t>
  </si>
  <si>
    <t xml:space="preserve"> -</t>
  </si>
  <si>
    <t>Q222</t>
  </si>
  <si>
    <t xml:space="preserve"> -</t>
  </si>
  <si>
    <t>HP222</t>
  </si>
  <si>
    <t>V223</t>
  </si>
  <si>
    <t xml:space="preserve"> -</t>
  </si>
  <si>
    <t>Q223</t>
  </si>
  <si>
    <t xml:space="preserve"> -</t>
  </si>
  <si>
    <t>VP223</t>
  </si>
  <si>
    <t>IDC022</t>
  </si>
  <si>
    <t xml:space="preserve"> -</t>
  </si>
  <si>
    <t>IDD038</t>
  </si>
  <si>
    <t xml:space="preserve"> -</t>
  </si>
  <si>
    <t>H224</t>
  </si>
  <si>
    <t xml:space="preserve"> -</t>
  </si>
  <si>
    <t>Q224</t>
  </si>
  <si>
    <t xml:space="preserve"> -</t>
  </si>
  <si>
    <t>HP224</t>
  </si>
  <si>
    <t>IDC018</t>
  </si>
  <si>
    <t xml:space="preserve"> -</t>
  </si>
  <si>
    <t>IDD029</t>
  </si>
  <si>
    <t xml:space="preserve"> -</t>
  </si>
  <si>
    <t>V225</t>
  </si>
  <si>
    <t xml:space="preserve"> -</t>
  </si>
  <si>
    <t>Q225</t>
  </si>
  <si>
    <t xml:space="preserve"> -</t>
  </si>
  <si>
    <t>VP225</t>
  </si>
  <si>
    <t>IDC014</t>
  </si>
  <si>
    <t xml:space="preserve"> -</t>
  </si>
  <si>
    <t>IDD025</t>
  </si>
  <si>
    <t xml:space="preserve"> -</t>
  </si>
  <si>
    <t>H226</t>
  </si>
  <si>
    <t xml:space="preserve"> -</t>
  </si>
  <si>
    <t>Q226</t>
  </si>
  <si>
    <t xml:space="preserve"> -</t>
  </si>
  <si>
    <t>HP226</t>
  </si>
  <si>
    <t>IDC028</t>
  </si>
  <si>
    <t xml:space="preserve"> -</t>
  </si>
  <si>
    <t>IDD001</t>
  </si>
  <si>
    <t xml:space="preserve"> -</t>
  </si>
  <si>
    <t>V227</t>
  </si>
  <si>
    <t xml:space="preserve"> -</t>
  </si>
  <si>
    <t>Q227</t>
  </si>
  <si>
    <t xml:space="preserve"> -</t>
  </si>
  <si>
    <t>VP227</t>
  </si>
  <si>
    <t>S227</t>
  </si>
  <si>
    <t xml:space="preserve"> -</t>
  </si>
  <si>
    <t>IDA068</t>
  </si>
  <si>
    <t xml:space="preserve"> -</t>
  </si>
  <si>
    <t>IDB081</t>
  </si>
  <si>
    <t xml:space="preserve"> -</t>
  </si>
  <si>
    <t>H228</t>
  </si>
  <si>
    <t xml:space="preserve"> -</t>
  </si>
  <si>
    <t>Q228</t>
  </si>
  <si>
    <t xml:space="preserve"> -</t>
  </si>
  <si>
    <t>HP228</t>
  </si>
  <si>
    <t>S228</t>
  </si>
  <si>
    <t xml:space="preserve"> -</t>
  </si>
  <si>
    <t>O228</t>
  </si>
  <si>
    <t xml:space="preserve"> -</t>
  </si>
  <si>
    <t>IDA070</t>
  </si>
  <si>
    <t xml:space="preserve"> -</t>
  </si>
  <si>
    <t>IDB078</t>
  </si>
  <si>
    <t xml:space="preserve"> -</t>
  </si>
  <si>
    <t>V229</t>
  </si>
  <si>
    <t xml:space="preserve"> -</t>
  </si>
  <si>
    <t>Q229</t>
  </si>
  <si>
    <t xml:space="preserve"> -</t>
  </si>
  <si>
    <t>VP229</t>
  </si>
  <si>
    <t>IDC030</t>
  </si>
  <si>
    <t xml:space="preserve"> -</t>
  </si>
  <si>
    <t>IDD030</t>
  </si>
  <si>
    <t xml:space="preserve"> -</t>
  </si>
  <si>
    <t>H230</t>
  </si>
  <si>
    <t xml:space="preserve"> -</t>
  </si>
  <si>
    <t>Q230</t>
  </si>
  <si>
    <t xml:space="preserve"> -</t>
  </si>
  <si>
    <t>HP230</t>
  </si>
  <si>
    <t>PHColl</t>
  </si>
  <si>
    <t xml:space="preserve"> -</t>
  </si>
  <si>
    <t>IDC011</t>
  </si>
  <si>
    <t xml:space="preserve"> -</t>
  </si>
  <si>
    <t>IDD002</t>
  </si>
  <si>
    <t xml:space="preserve"> -</t>
  </si>
  <si>
    <t>V231</t>
  </si>
  <si>
    <t xml:space="preserve"> -</t>
  </si>
  <si>
    <t>Q231</t>
  </si>
  <si>
    <t xml:space="preserve"> -</t>
  </si>
  <si>
    <t>VP231</t>
  </si>
  <si>
    <t>PVColl</t>
  </si>
  <si>
    <t xml:space="preserve"> -</t>
  </si>
  <si>
    <t>IDC012</t>
  </si>
  <si>
    <t xml:space="preserve"> -</t>
  </si>
  <si>
    <t>IDD010</t>
  </si>
  <si>
    <t xml:space="preserve"> -</t>
  </si>
  <si>
    <t>H232</t>
  </si>
  <si>
    <t xml:space="preserve"> -</t>
  </si>
  <si>
    <t>Q232</t>
  </si>
  <si>
    <t xml:space="preserve"> -</t>
  </si>
  <si>
    <t>HP232</t>
  </si>
  <si>
    <t>IDC019</t>
  </si>
  <si>
    <t xml:space="preserve"> -</t>
  </si>
  <si>
    <t>IDD024</t>
  </si>
  <si>
    <t xml:space="preserve"> -</t>
  </si>
  <si>
    <t>V301</t>
  </si>
  <si>
    <t xml:space="preserve"> -</t>
  </si>
  <si>
    <t>Q301</t>
  </si>
  <si>
    <t xml:space="preserve"> -</t>
  </si>
  <si>
    <t>VP301</t>
  </si>
  <si>
    <t>SHCOL301</t>
  </si>
  <si>
    <t xml:space="preserve"> -</t>
  </si>
  <si>
    <t>H302</t>
  </si>
  <si>
    <t xml:space="preserve"> -</t>
  </si>
  <si>
    <t>Q302</t>
  </si>
  <si>
    <t xml:space="preserve"> -</t>
  </si>
  <si>
    <t>HP302</t>
  </si>
  <si>
    <t>QXR</t>
  </si>
  <si>
    <t xml:space="preserve"> -</t>
  </si>
  <si>
    <t>V303</t>
  </si>
  <si>
    <t xml:space="preserve"> -</t>
  </si>
  <si>
    <t>Q303</t>
  </si>
  <si>
    <t xml:space="preserve"> -</t>
  </si>
  <si>
    <t>VP303</t>
  </si>
  <si>
    <t>SHCOL303</t>
  </si>
  <si>
    <t xml:space="preserve"> -</t>
  </si>
  <si>
    <t>VDPU</t>
  </si>
  <si>
    <t xml:space="preserve"> -</t>
  </si>
  <si>
    <t>HDPU</t>
  </si>
  <si>
    <t xml:space="preserve"> -</t>
  </si>
  <si>
    <t>K304</t>
  </si>
  <si>
    <t xml:space="preserve"> -</t>
  </si>
  <si>
    <t>H304</t>
  </si>
  <si>
    <t xml:space="preserve"> -</t>
  </si>
  <si>
    <t>Q304</t>
  </si>
  <si>
    <t xml:space="preserve"> -</t>
  </si>
  <si>
    <t>HP304</t>
  </si>
  <si>
    <t>QXR</t>
  </si>
  <si>
    <t xml:space="preserve"> -</t>
  </si>
  <si>
    <t>VDPU</t>
  </si>
  <si>
    <t xml:space="preserve"> -</t>
  </si>
  <si>
    <t>HDPU</t>
  </si>
  <si>
    <t xml:space="preserve"> -</t>
  </si>
  <si>
    <t>V305</t>
  </si>
  <si>
    <t xml:space="preserve"> -</t>
  </si>
  <si>
    <t>Q305</t>
  </si>
  <si>
    <t xml:space="preserve"> -</t>
  </si>
  <si>
    <t>VP305</t>
  </si>
  <si>
    <t>ES306</t>
  </si>
  <si>
    <t xml:space="preserve"> -</t>
  </si>
  <si>
    <t>H306</t>
  </si>
  <si>
    <t xml:space="preserve"> -</t>
  </si>
  <si>
    <t>Q306</t>
  </si>
  <si>
    <t xml:space="preserve"> -</t>
  </si>
  <si>
    <t>HP306</t>
  </si>
  <si>
    <t>HDK</t>
  </si>
  <si>
    <t xml:space="preserve"> -</t>
  </si>
  <si>
    <t>V307</t>
  </si>
  <si>
    <t xml:space="preserve"> -</t>
  </si>
  <si>
    <t>Q307</t>
  </si>
  <si>
    <t xml:space="preserve"> -</t>
  </si>
  <si>
    <t>VP307</t>
  </si>
  <si>
    <t>SHCOL307</t>
  </si>
  <si>
    <t xml:space="preserve"> -</t>
  </si>
  <si>
    <t>VDK</t>
  </si>
  <si>
    <t xml:space="preserve"> -</t>
  </si>
  <si>
    <t>H308</t>
  </si>
  <si>
    <t xml:space="preserve"> -</t>
  </si>
  <si>
    <t>Q308</t>
  </si>
  <si>
    <t xml:space="preserve"> -</t>
  </si>
  <si>
    <t>HP308</t>
  </si>
  <si>
    <t>SHCOL308</t>
  </si>
  <si>
    <t xml:space="preserve"> -</t>
  </si>
  <si>
    <t>V309</t>
  </si>
  <si>
    <t xml:space="preserve"> -</t>
  </si>
  <si>
    <t>Q309</t>
  </si>
  <si>
    <t xml:space="preserve"> -</t>
  </si>
  <si>
    <t>VP309</t>
  </si>
  <si>
    <t>IDC042</t>
  </si>
  <si>
    <t xml:space="preserve"> -</t>
  </si>
  <si>
    <t>IDD037</t>
  </si>
  <si>
    <t xml:space="preserve"> -</t>
  </si>
  <si>
    <t>H310</t>
  </si>
  <si>
    <t xml:space="preserve"> -</t>
  </si>
  <si>
    <t>Q310</t>
  </si>
  <si>
    <t xml:space="preserve"> -</t>
  </si>
  <si>
    <t>HP310</t>
  </si>
  <si>
    <t>IDC039</t>
  </si>
  <si>
    <t xml:space="preserve"> -</t>
  </si>
  <si>
    <t>IDD007</t>
  </si>
  <si>
    <t xml:space="preserve"> -</t>
  </si>
  <si>
    <t>V311</t>
  </si>
  <si>
    <t xml:space="preserve"> -</t>
  </si>
  <si>
    <t>Q311</t>
  </si>
  <si>
    <t xml:space="preserve"> -</t>
  </si>
  <si>
    <t>VP311</t>
  </si>
  <si>
    <t>IDC026</t>
  </si>
  <si>
    <t xml:space="preserve"> -</t>
  </si>
  <si>
    <t>IDD035</t>
  </si>
  <si>
    <t xml:space="preserve"> -</t>
  </si>
  <si>
    <t>H312</t>
  </si>
  <si>
    <t xml:space="preserve"> -</t>
  </si>
  <si>
    <t>Q312</t>
  </si>
  <si>
    <t xml:space="preserve"> -</t>
  </si>
  <si>
    <t>HP312</t>
  </si>
  <si>
    <t>IDC067</t>
  </si>
  <si>
    <t xml:space="preserve"> -</t>
  </si>
  <si>
    <t>IDD034</t>
  </si>
  <si>
    <t xml:space="preserve"> -</t>
  </si>
  <si>
    <t>V313</t>
  </si>
  <si>
    <t xml:space="preserve"> -</t>
  </si>
  <si>
    <t>Q313</t>
  </si>
  <si>
    <t xml:space="preserve"> -</t>
  </si>
  <si>
    <t>VP313</t>
  </si>
  <si>
    <t>S313</t>
  </si>
  <si>
    <t xml:space="preserve"> -</t>
  </si>
  <si>
    <t>IDA069</t>
  </si>
  <si>
    <t xml:space="preserve"> -</t>
  </si>
  <si>
    <t>IDB076</t>
  </si>
  <si>
    <t xml:space="preserve"> -</t>
  </si>
  <si>
    <t>H314</t>
  </si>
  <si>
    <t xml:space="preserve"> -</t>
  </si>
  <si>
    <t>Q314</t>
  </si>
  <si>
    <t xml:space="preserve"> -</t>
  </si>
  <si>
    <t>HP314</t>
  </si>
  <si>
    <t>S314</t>
  </si>
  <si>
    <t xml:space="preserve"> -</t>
  </si>
  <si>
    <t>O314</t>
  </si>
  <si>
    <t xml:space="preserve"> -</t>
  </si>
  <si>
    <t>IDA072</t>
  </si>
  <si>
    <t xml:space="preserve"> -</t>
  </si>
  <si>
    <t>IDB077</t>
  </si>
  <si>
    <t xml:space="preserve"> -</t>
  </si>
  <si>
    <t>V315</t>
  </si>
  <si>
    <t xml:space="preserve"> -</t>
  </si>
  <si>
    <t>Q315</t>
  </si>
  <si>
    <t xml:space="preserve"> -</t>
  </si>
  <si>
    <t>VP315</t>
  </si>
  <si>
    <t>IDC038</t>
  </si>
  <si>
    <t xml:space="preserve"> -</t>
  </si>
  <si>
    <t>IDD020</t>
  </si>
  <si>
    <t xml:space="preserve"> -</t>
  </si>
  <si>
    <t>H316</t>
  </si>
  <si>
    <t xml:space="preserve"> -</t>
  </si>
  <si>
    <t>Q316</t>
  </si>
  <si>
    <t xml:space="preserve"> -</t>
  </si>
  <si>
    <t>HP316</t>
  </si>
  <si>
    <t>IDC068</t>
  </si>
  <si>
    <t xml:space="preserve"> -</t>
  </si>
  <si>
    <t>IDD033</t>
  </si>
  <si>
    <t xml:space="preserve"> -</t>
  </si>
  <si>
    <t>V317</t>
  </si>
  <si>
    <t xml:space="preserve"> -</t>
  </si>
  <si>
    <t>Q317</t>
  </si>
  <si>
    <t xml:space="preserve"> -</t>
  </si>
  <si>
    <t>VP317</t>
  </si>
  <si>
    <t>IDC043</t>
  </si>
  <si>
    <t xml:space="preserve"> -</t>
  </si>
  <si>
    <t>IDD012</t>
  </si>
  <si>
    <t xml:space="preserve"> -</t>
  </si>
  <si>
    <t>H318</t>
  </si>
  <si>
    <t xml:space="preserve"> -</t>
  </si>
  <si>
    <t>Q318</t>
  </si>
  <si>
    <t xml:space="preserve"> -</t>
  </si>
  <si>
    <t>HP318</t>
  </si>
  <si>
    <t>IDC034</t>
  </si>
  <si>
    <t xml:space="preserve"> -</t>
  </si>
  <si>
    <t>IDD021</t>
  </si>
  <si>
    <t xml:space="preserve"> -</t>
  </si>
  <si>
    <t>V319</t>
  </si>
  <si>
    <t xml:space="preserve"> -</t>
  </si>
  <si>
    <t>Q319</t>
  </si>
  <si>
    <t xml:space="preserve"> -</t>
  </si>
  <si>
    <t>VP319</t>
  </si>
  <si>
    <t>H320</t>
  </si>
  <si>
    <t xml:space="preserve"> -</t>
  </si>
  <si>
    <t>Q320</t>
  </si>
  <si>
    <t xml:space="preserve"> -</t>
  </si>
  <si>
    <t>HP320</t>
  </si>
  <si>
    <t>V321</t>
  </si>
  <si>
    <t xml:space="preserve"> -</t>
  </si>
  <si>
    <t>Q321</t>
  </si>
  <si>
    <t xml:space="preserve"> -</t>
  </si>
  <si>
    <t>VP321</t>
  </si>
  <si>
    <t>LAM321</t>
  </si>
  <si>
    <t xml:space="preserve"> -</t>
  </si>
  <si>
    <t>H322</t>
  </si>
  <si>
    <t xml:space="preserve"> -</t>
  </si>
  <si>
    <t>Q322</t>
  </si>
  <si>
    <t xml:space="preserve"> -</t>
  </si>
  <si>
    <t>HP322</t>
  </si>
  <si>
    <t>IDC044</t>
  </si>
  <si>
    <t xml:space="preserve"> -</t>
  </si>
  <si>
    <t>IDD022</t>
  </si>
  <si>
    <t xml:space="preserve"> -</t>
  </si>
  <si>
    <t>V323</t>
  </si>
  <si>
    <t xml:space="preserve"> -</t>
  </si>
  <si>
    <t>Q323</t>
  </si>
  <si>
    <t xml:space="preserve"> -</t>
  </si>
  <si>
    <t>VP323</t>
  </si>
  <si>
    <t>IDC036</t>
  </si>
  <si>
    <t xml:space="preserve"> -</t>
  </si>
  <si>
    <t>IDD026</t>
  </si>
  <si>
    <t xml:space="preserve"> -</t>
  </si>
  <si>
    <t>H324</t>
  </si>
  <si>
    <t xml:space="preserve"> -</t>
  </si>
  <si>
    <t>Q324</t>
  </si>
  <si>
    <t xml:space="preserve"> -</t>
  </si>
  <si>
    <t>HP324</t>
  </si>
  <si>
    <t>IDC029</t>
  </si>
  <si>
    <t xml:space="preserve"> -</t>
  </si>
  <si>
    <t>IDD027</t>
  </si>
  <si>
    <t xml:space="preserve"> -</t>
  </si>
  <si>
    <t>V325</t>
  </si>
  <si>
    <t xml:space="preserve"> -</t>
  </si>
  <si>
    <t>Q325</t>
  </si>
  <si>
    <t xml:space="preserve"> -</t>
  </si>
  <si>
    <t>VP325</t>
  </si>
  <si>
    <t>IDC008</t>
  </si>
  <si>
    <t xml:space="preserve"> -</t>
  </si>
  <si>
    <t>IDD028</t>
  </si>
  <si>
    <t xml:space="preserve"> -</t>
  </si>
  <si>
    <t>H326</t>
  </si>
  <si>
    <t xml:space="preserve"> -</t>
  </si>
  <si>
    <t>Q326</t>
  </si>
  <si>
    <t xml:space="preserve"> -</t>
  </si>
  <si>
    <t>HP326</t>
  </si>
  <si>
    <t>S326</t>
  </si>
  <si>
    <t xml:space="preserve"> -</t>
  </si>
  <si>
    <t>IDA075</t>
  </si>
  <si>
    <t xml:space="preserve"> -</t>
  </si>
  <si>
    <t>IDB071</t>
  </si>
  <si>
    <t xml:space="preserve"> -</t>
  </si>
  <si>
    <t>V327</t>
  </si>
  <si>
    <t xml:space="preserve"> -</t>
  </si>
  <si>
    <t>Q327</t>
  </si>
  <si>
    <t xml:space="preserve"> -</t>
  </si>
  <si>
    <t>VP327</t>
  </si>
  <si>
    <t>S327</t>
  </si>
  <si>
    <t xml:space="preserve"> -</t>
  </si>
  <si>
    <t>O327</t>
  </si>
  <si>
    <t xml:space="preserve"> -</t>
  </si>
  <si>
    <t>IDA011</t>
  </si>
  <si>
    <t xml:space="preserve"> -</t>
  </si>
  <si>
    <t>IDB058</t>
  </si>
  <si>
    <t xml:space="preserve"> -</t>
  </si>
  <si>
    <t>QC328</t>
  </si>
  <si>
    <t xml:space="preserve"> -</t>
  </si>
  <si>
    <t>H328</t>
  </si>
  <si>
    <t xml:space="preserve"> -</t>
  </si>
  <si>
    <t>Q328</t>
  </si>
  <si>
    <t xml:space="preserve"> -</t>
  </si>
  <si>
    <t>HP328</t>
  </si>
  <si>
    <t>S328</t>
  </si>
  <si>
    <t xml:space="preserve"> -</t>
  </si>
  <si>
    <t>O328</t>
  </si>
  <si>
    <t xml:space="preserve"> -</t>
  </si>
  <si>
    <t>IDA071</t>
  </si>
  <si>
    <t xml:space="preserve"> -</t>
  </si>
  <si>
    <t>IDB070</t>
  </si>
  <si>
    <t xml:space="preserve"> -</t>
  </si>
  <si>
    <t>V329</t>
  </si>
  <si>
    <t xml:space="preserve"> -</t>
  </si>
  <si>
    <t>Q329</t>
  </si>
  <si>
    <t xml:space="preserve"> -</t>
  </si>
  <si>
    <t>VP329</t>
  </si>
  <si>
    <t>S329</t>
  </si>
  <si>
    <t xml:space="preserve"> -</t>
  </si>
  <si>
    <t>O329</t>
  </si>
  <si>
    <t xml:space="preserve"> -</t>
  </si>
  <si>
    <t>IDA076</t>
  </si>
  <si>
    <t xml:space="preserve"> -</t>
  </si>
  <si>
    <t>IDB020</t>
  </si>
  <si>
    <t xml:space="preserve"> -</t>
  </si>
  <si>
    <t>QC330</t>
  </si>
  <si>
    <t xml:space="preserve"> -</t>
  </si>
  <si>
    <t>H330</t>
  </si>
  <si>
    <t xml:space="preserve"> -</t>
  </si>
  <si>
    <t>Orbit measurements using PBars captured in 2.5 MHz Buckets using the MI BPM system</t>
  </si>
  <si>
    <t>Since I90 uses a right handed coordinate system, its definition for horizontal position is reversed from that of the BPM system – so values reversed for comparison</t>
  </si>
  <si>
    <t>Counter Wave data from 19-Nov-2007</t>
  </si>
  <si>
    <t>Counter Wave data from 7 Feb 2011</t>
  </si>
  <si>
    <t>RR ==&gt;MI ==&gt; TeV</t>
  </si>
  <si>
    <t>RR ==&gt;MI ==&gt; TeV</t>
  </si>
  <si>
    <t xml:space="preserve">Average for </t>
  </si>
  <si>
    <t>I90 Simulation</t>
  </si>
  <si>
    <t>Closed</t>
  </si>
  <si>
    <t>First</t>
  </si>
  <si>
    <t>F - C</t>
  </si>
  <si>
    <t>Closed</t>
  </si>
  <si>
    <t>First</t>
  </si>
  <si>
    <t>F - C</t>
  </si>
  <si>
    <t>24 Transfers</t>
  </si>
  <si>
    <t>diff from H</t>
  </si>
  <si>
    <t>diff from D</t>
  </si>
  <si>
    <t>Closed</t>
  </si>
  <si>
    <t>First</t>
  </si>
  <si>
    <t>C Reversed</t>
  </si>
  <si>
    <t>F Reversed</t>
  </si>
  <si>
    <t>Fr-Cr</t>
  </si>
  <si>
    <t xml:space="preserve"> S – I</t>
  </si>
  <si>
    <t>HP220</t>
  </si>
  <si>
    <t>HP220</t>
  </si>
  <si>
    <t>HP222</t>
  </si>
  <si>
    <t>HP222</t>
  </si>
  <si>
    <t>HP224</t>
  </si>
  <si>
    <t>HP224</t>
  </si>
  <si>
    <t>HP226</t>
  </si>
  <si>
    <t>HP226</t>
  </si>
  <si>
    <t>HP228</t>
  </si>
  <si>
    <t>HP228</t>
  </si>
  <si>
    <t>HP230</t>
  </si>
  <si>
    <t>HP230</t>
  </si>
  <si>
    <t>HP232</t>
  </si>
  <si>
    <t>HP232</t>
  </si>
  <si>
    <t>HP302</t>
  </si>
  <si>
    <t>HP302</t>
  </si>
  <si>
    <t>HP304</t>
  </si>
  <si>
    <t>HP304</t>
  </si>
  <si>
    <t>HP306</t>
  </si>
  <si>
    <t>HP306</t>
  </si>
  <si>
    <t>HP308</t>
  </si>
  <si>
    <t>HP308</t>
  </si>
  <si>
    <t>HP310</t>
  </si>
  <si>
    <t>HP310</t>
  </si>
  <si>
    <t>HP312</t>
  </si>
  <si>
    <t>HP312</t>
  </si>
  <si>
    <t>HP314</t>
  </si>
  <si>
    <t>HP314</t>
  </si>
  <si>
    <t>HP316</t>
  </si>
  <si>
    <t>HP316</t>
  </si>
  <si>
    <t>HP318</t>
  </si>
  <si>
    <t>HP318</t>
  </si>
  <si>
    <t>HP320</t>
  </si>
  <si>
    <t>HP320</t>
  </si>
  <si>
    <t>HP322</t>
  </si>
  <si>
    <t>HP322</t>
  </si>
  <si>
    <t>HP324</t>
  </si>
  <si>
    <t>HP324</t>
  </si>
  <si>
    <t>HP326</t>
  </si>
  <si>
    <t>RMS</t>
  </si>
  <si>
    <t>HP326</t>
  </si>
  <si>
    <t>dp/p</t>
  </si>
  <si>
    <t>The orbits recorded by SDA for the Pbar Injections on TeV Shots show sufficient variation that we will examine them here</t>
  </si>
  <si>
    <t>Shotlog time</t>
  </si>
  <si>
    <t>21 Feb 8:33</t>
  </si>
  <si>
    <t>21 Feb 8:33</t>
  </si>
  <si>
    <t>21 Feb 8:33</t>
  </si>
  <si>
    <t>21 Feb 8:33</t>
  </si>
  <si>
    <t>21 Feb 8:33</t>
  </si>
  <si>
    <t>21 Feb 8:33</t>
  </si>
  <si>
    <t>21 Feb 8:33</t>
  </si>
  <si>
    <t>21 Feb 8:33</t>
  </si>
  <si>
    <t>21 Feb 8:33</t>
  </si>
  <si>
    <t>20 Feb 12:51</t>
  </si>
  <si>
    <t>20 Feb 12:51</t>
  </si>
  <si>
    <t>20 Feb 12:51</t>
  </si>
  <si>
    <t>20 Feb 12:51</t>
  </si>
  <si>
    <t>20 Feb 12:51</t>
  </si>
  <si>
    <t>20 Feb 12:51</t>
  </si>
  <si>
    <t>20 Feb 12:51</t>
  </si>
  <si>
    <t>20 Feb 12:51</t>
  </si>
  <si>
    <t>20 Feb 12:51</t>
  </si>
  <si>
    <t>07 Feb 15:14</t>
  </si>
  <si>
    <t>07 Feb 15:14</t>
  </si>
  <si>
    <t>07 Feb 15:14</t>
  </si>
  <si>
    <t>07 Feb 15:14</t>
  </si>
  <si>
    <t>07 Feb 15:14</t>
  </si>
  <si>
    <t>07 Feb 15:14</t>
  </si>
  <si>
    <t>File</t>
  </si>
  <si>
    <t>Average</t>
  </si>
  <si>
    <t>Average</t>
  </si>
  <si>
    <t>Transfer time</t>
  </si>
  <si>
    <t>average</t>
  </si>
  <si>
    <t>average</t>
  </si>
  <si>
    <t>average</t>
  </si>
  <si>
    <t>3 Shots</t>
  </si>
  <si>
    <t>24 Transfers</t>
  </si>
  <si>
    <t>Subcase</t>
  </si>
  <si>
    <t>HP220</t>
  </si>
  <si>
    <t>HP222</t>
  </si>
  <si>
    <t>HP224</t>
  </si>
  <si>
    <t>HP226</t>
  </si>
  <si>
    <t>HP228</t>
  </si>
  <si>
    <t>HP230</t>
  </si>
  <si>
    <t>HP232</t>
  </si>
  <si>
    <t>HP302</t>
  </si>
  <si>
    <t>HP304</t>
  </si>
  <si>
    <t>HP306</t>
  </si>
  <si>
    <t>HP308</t>
  </si>
  <si>
    <t>HP310</t>
  </si>
  <si>
    <t>HP312</t>
  </si>
  <si>
    <t>HP314</t>
  </si>
  <si>
    <t>HP316</t>
  </si>
  <si>
    <t>HP318</t>
  </si>
  <si>
    <t>HP320</t>
  </si>
  <si>
    <t>HP322</t>
  </si>
  <si>
    <t>dp/p</t>
  </si>
  <si>
    <t>Differences from averages....</t>
  </si>
  <si>
    <t>rms</t>
  </si>
  <si>
    <t>HP220</t>
  </si>
  <si>
    <t>HP222</t>
  </si>
  <si>
    <t>HP224</t>
  </si>
  <si>
    <t>HP226</t>
  </si>
  <si>
    <t>HP228</t>
  </si>
  <si>
    <t>HP230</t>
  </si>
  <si>
    <t>HP232</t>
  </si>
  <si>
    <t>HP302</t>
  </si>
  <si>
    <t>HP304</t>
  </si>
  <si>
    <t>HP306</t>
  </si>
  <si>
    <t>HP308</t>
  </si>
  <si>
    <t>HP310</t>
  </si>
  <si>
    <t>HP312</t>
  </si>
  <si>
    <t>HP314</t>
  </si>
  <si>
    <t>HP316</t>
  </si>
  <si>
    <t>HP318</t>
  </si>
  <si>
    <t>HP320</t>
  </si>
  <si>
    <t>HP322</t>
  </si>
  <si>
    <t>RMS dev</t>
  </si>
  <si>
    <t>CntrWavePosition</t>
  </si>
  <si>
    <t>CntrWaveWKickPos</t>
  </si>
  <si>
    <t>I90 Simulations using 2011 bump parameters and dp/p = .002 with K304 = 4.27 kV</t>
  </si>
  <si>
    <t>Name</t>
  </si>
  <si>
    <t>Calc_pos</t>
  </si>
  <si>
    <t>Name</t>
  </si>
  <si>
    <t>Calc_pos</t>
  </si>
  <si>
    <t>HP220</t>
  </si>
  <si>
    <t>HP220</t>
  </si>
  <si>
    <t>HP222</t>
  </si>
  <si>
    <t>HP222</t>
  </si>
  <si>
    <t>HP224</t>
  </si>
  <si>
    <t>HP224</t>
  </si>
  <si>
    <t>HP226</t>
  </si>
  <si>
    <t>HP226</t>
  </si>
  <si>
    <t>HP228</t>
  </si>
  <si>
    <t>HP228</t>
  </si>
  <si>
    <t>HP230</t>
  </si>
  <si>
    <t>HP230</t>
  </si>
  <si>
    <t>HP232</t>
  </si>
  <si>
    <t>HP232</t>
  </si>
  <si>
    <t>HP302</t>
  </si>
  <si>
    <t>HP302</t>
  </si>
  <si>
    <t>HP304</t>
  </si>
  <si>
    <t>HP304</t>
  </si>
  <si>
    <t>HP306</t>
  </si>
  <si>
    <t>HP306</t>
  </si>
  <si>
    <t>HP308</t>
  </si>
  <si>
    <t>HP308</t>
  </si>
  <si>
    <t>HP310</t>
  </si>
  <si>
    <t>HP310</t>
  </si>
  <si>
    <t>HP312</t>
  </si>
  <si>
    <t>HP312</t>
  </si>
  <si>
    <t>HP314</t>
  </si>
  <si>
    <t>HP314</t>
  </si>
  <si>
    <t>HP316</t>
  </si>
  <si>
    <t>HP316</t>
  </si>
  <si>
    <t>HP318</t>
  </si>
  <si>
    <t>HP318</t>
  </si>
  <si>
    <t>HP320</t>
  </si>
  <si>
    <t>HP320</t>
  </si>
  <si>
    <t>HP322</t>
  </si>
  <si>
    <t>HP322</t>
  </si>
  <si>
    <t>Parameters for LAM321 Counterwave</t>
  </si>
  <si>
    <t>Prior to the 2010 changes described here, the Counterwave for RR=&gt;MI=&gt;TeV transfers were controlled on R66 CNTWAVE &lt; 2&gt;</t>
  </si>
  <si>
    <t>Counterwave Implementation before 27 Dec 2010, for at least 5 years.  $E2 transfers P from MI to RR, $E4 transfers Pbar from RR to MI</t>
  </si>
  <si>
    <t>$E2 Properties  (note that time table was mistakenly set to zero for H318 at some time in last 5 years).</t>
  </si>
  <si>
    <t>Based on I90</t>
  </si>
  <si>
    <t>Device</t>
  </si>
  <si>
    <t>Multiplier</t>
  </si>
  <si>
    <t>ScaleFactor</t>
  </si>
  <si>
    <t>Ratio</t>
  </si>
  <si>
    <t>TimeTable</t>
  </si>
  <si>
    <t>Current</t>
  </si>
  <si>
    <t>New Cur</t>
  </si>
  <si>
    <t>New Multiplier</t>
  </si>
  <si>
    <t>I:H304S</t>
  </si>
  <si>
    <t>I:H318S</t>
  </si>
  <si>
    <t>I:H320S</t>
  </si>
  <si>
    <t>$E4 Properties</t>
  </si>
  <si>
    <t>Since 2005 or so</t>
  </si>
  <si>
    <t>If implemented with 'unit' time bump</t>
  </si>
  <si>
    <t>MultCoef</t>
  </si>
  <si>
    <t>ScaleFactor</t>
  </si>
  <si>
    <t>Ratio</t>
  </si>
  <si>
    <t>TimeTable</t>
  </si>
  <si>
    <t>Current</t>
  </si>
  <si>
    <t>TimeTable</t>
  </si>
  <si>
    <t>ScaleFactor</t>
  </si>
  <si>
    <t>Multiplier</t>
  </si>
  <si>
    <t>I:H304S</t>
  </si>
  <si>
    <t>I:H318S</t>
  </si>
  <si>
    <t>I:H320S</t>
  </si>
  <si>
    <t>Using I90, a closed bump was simulated.  The current found for H320 (see J8) was 4 mA different than the previous bump.</t>
  </si>
  <si>
    <t xml:space="preserve">This closed bump uses about 0.1 A different current in H318 to close.  Perhaps the closure 5 or more years ago was empirical in the ring – less precise.  </t>
  </si>
  <si>
    <t>The  coefficients in K6, K7, K8 are used for the $E2 counterwave mult.  The coefficient for H320S in the $E4 mult was set to -.09628.  Not an important difference.</t>
  </si>
  <si>
    <t>Tuning for high intensity mixed mode operation (above 8E12 for Pbar and above 40E12 for total) found that moving the desired position for H322 from -17 to -21 mm</t>
  </si>
  <si>
    <t xml:space="preserve">    reduced the losses at LI321 significantly.  The following values achieve a 4 mm position change.  (shows a minus in I90 but plus in ring)</t>
  </si>
  <si>
    <t xml:space="preserve">    As a time bump for $E2 or $E4, this will cancel the change in desired position during the transfer times.</t>
  </si>
  <si>
    <t>Multiplier</t>
  </si>
  <si>
    <t>ScaleFactor</t>
  </si>
  <si>
    <t>Ratio</t>
  </si>
  <si>
    <t>Current</t>
  </si>
  <si>
    <t>I:H320S</t>
  </si>
  <si>
    <t>I:H322S</t>
  </si>
  <si>
    <t>I:H324S</t>
  </si>
  <si>
    <t>This was implemented using a MULT for the counterwave and H322S:3 bump for the position change.  For further I90 Simulations, we use the summed currents</t>
  </si>
  <si>
    <t>We will use values in H26,H27,H28 for the local bump and from J6, J7, J8 for the counterwave.</t>
  </si>
  <si>
    <t>I:H304S</t>
  </si>
  <si>
    <t>I:H318S</t>
  </si>
  <si>
    <t>I:H320S</t>
  </si>
  <si>
    <t>I:H322S</t>
  </si>
  <si>
    <t>I:H324S</t>
  </si>
  <si>
    <t>For unknown reasons, the March 2011 simulations use these numbers except for the following small change</t>
  </si>
  <si>
    <t>I:H324S</t>
  </si>
  <si>
    <t>The kicker value after adjustment to match simulation to measurements with K304 set to 3.9 kV</t>
  </si>
  <si>
    <t>R:KPS3A2</t>
  </si>
  <si>
    <t>Beam Edge Data from I90 Simulations</t>
  </si>
  <si>
    <t xml:space="preserve">Note that these simulations, done on 1 March 2011, used dp/p = 0.2% </t>
  </si>
  <si>
    <t>Emittance = 3 pi mm-mr</t>
  </si>
  <si>
    <t>Emittance = 3 pi mm-mr</t>
  </si>
  <si>
    <t>Emittance = 10 pi mm-mr</t>
  </si>
  <si>
    <t>Emittance = 10 pi mm-mr</t>
  </si>
  <si>
    <t>Counterwave On</t>
  </si>
  <si>
    <t>Counterwave and Kicker On</t>
  </si>
  <si>
    <t>Counterwave On</t>
  </si>
  <si>
    <t>Counterwave and Kick On</t>
  </si>
  <si>
    <t>Name</t>
  </si>
  <si>
    <t>Station</t>
  </si>
  <si>
    <t xml:space="preserve">  Centroid</t>
  </si>
  <si>
    <t xml:space="preserve">   3sig-lo</t>
  </si>
  <si>
    <t xml:space="preserve">   3sig_hi</t>
  </si>
  <si>
    <t>Centroid</t>
  </si>
  <si>
    <t>3sig-lo</t>
  </si>
  <si>
    <t>3sig_hi</t>
  </si>
  <si>
    <t>Calc_sigma</t>
  </si>
  <si>
    <t>Centroid</t>
  </si>
  <si>
    <t>4sig-lo</t>
  </si>
  <si>
    <t>4sig_hi</t>
  </si>
  <si>
    <t>Centroid</t>
  </si>
  <si>
    <t>4sig-lo</t>
  </si>
  <si>
    <t>4sig_hi</t>
  </si>
  <si>
    <t>Calc_sigma</t>
  </si>
  <si>
    <t>V225</t>
  </si>
  <si>
    <t xml:space="preserve"> -</t>
  </si>
  <si>
    <t>Q225</t>
  </si>
  <si>
    <t xml:space="preserve"> -</t>
  </si>
  <si>
    <t>VP225</t>
  </si>
  <si>
    <t>IDC014</t>
  </si>
  <si>
    <t xml:space="preserve"> -</t>
  </si>
  <si>
    <t>IDD025</t>
  </si>
  <si>
    <t xml:space="preserve"> -</t>
  </si>
  <si>
    <t>H226</t>
  </si>
  <si>
    <t xml:space="preserve"> -</t>
  </si>
  <si>
    <t>Q226</t>
  </si>
  <si>
    <t xml:space="preserve"> -</t>
  </si>
  <si>
    <t>HP226</t>
  </si>
  <si>
    <t>IDC028</t>
  </si>
  <si>
    <t xml:space="preserve"> -</t>
  </si>
  <si>
    <t>IDD001</t>
  </si>
  <si>
    <t xml:space="preserve"> -</t>
  </si>
  <si>
    <t>V227</t>
  </si>
  <si>
    <t xml:space="preserve"> -</t>
  </si>
  <si>
    <t>Q227</t>
  </si>
  <si>
    <t xml:space="preserve"> -</t>
  </si>
  <si>
    <t>VP227</t>
  </si>
  <si>
    <t>S227</t>
  </si>
  <si>
    <t xml:space="preserve"> -</t>
  </si>
  <si>
    <t>IDA068</t>
  </si>
  <si>
    <t xml:space="preserve"> -</t>
  </si>
  <si>
    <t>IDB081</t>
  </si>
  <si>
    <t xml:space="preserve"> -</t>
  </si>
  <si>
    <t>H228</t>
  </si>
  <si>
    <t xml:space="preserve"> -</t>
  </si>
  <si>
    <t>Q228</t>
  </si>
  <si>
    <t xml:space="preserve"> -</t>
  </si>
  <si>
    <t>HP228</t>
  </si>
  <si>
    <t>S228</t>
  </si>
  <si>
    <t xml:space="preserve"> -</t>
  </si>
  <si>
    <t>O228</t>
  </si>
  <si>
    <t xml:space="preserve"> -</t>
  </si>
  <si>
    <t>IDA070</t>
  </si>
  <si>
    <t xml:space="preserve"> -</t>
  </si>
  <si>
    <t>IDB078</t>
  </si>
  <si>
    <t xml:space="preserve"> -</t>
  </si>
  <si>
    <t>V229</t>
  </si>
  <si>
    <t xml:space="preserve"> -</t>
  </si>
  <si>
    <t>Q229</t>
  </si>
  <si>
    <t xml:space="preserve"> -</t>
  </si>
  <si>
    <t>VP229</t>
  </si>
  <si>
    <t>IDC030</t>
  </si>
  <si>
    <t xml:space="preserve"> -</t>
  </si>
  <si>
    <t>IDD030</t>
  </si>
  <si>
    <t xml:space="preserve"> -</t>
  </si>
  <si>
    <t>H230</t>
  </si>
  <si>
    <t xml:space="preserve"> -</t>
  </si>
  <si>
    <t>Q230</t>
  </si>
  <si>
    <t xml:space="preserve"> -</t>
  </si>
  <si>
    <t>HP230</t>
  </si>
  <si>
    <t>PHColl</t>
  </si>
  <si>
    <t xml:space="preserve"> -</t>
  </si>
  <si>
    <t>IDC011</t>
  </si>
  <si>
    <t xml:space="preserve"> -</t>
  </si>
  <si>
    <t>IDD002</t>
  </si>
  <si>
    <t xml:space="preserve"> -</t>
  </si>
  <si>
    <t>V231</t>
  </si>
  <si>
    <t xml:space="preserve"> -</t>
  </si>
  <si>
    <t>Q231</t>
  </si>
  <si>
    <t xml:space="preserve"> -</t>
  </si>
  <si>
    <t>VP231</t>
  </si>
  <si>
    <t>PVColl</t>
  </si>
  <si>
    <t xml:space="preserve"> -</t>
  </si>
  <si>
    <t>IDC012</t>
  </si>
  <si>
    <t xml:space="preserve"> -</t>
  </si>
  <si>
    <t>IDD010</t>
  </si>
  <si>
    <t xml:space="preserve"> -</t>
  </si>
  <si>
    <t>H232</t>
  </si>
  <si>
    <t xml:space="preserve"> -</t>
  </si>
  <si>
    <t>Q232</t>
  </si>
  <si>
    <t xml:space="preserve"> -</t>
  </si>
  <si>
    <t>HP232</t>
  </si>
  <si>
    <t>IDC019</t>
  </si>
  <si>
    <t xml:space="preserve"> -</t>
  </si>
  <si>
    <t>IDD024</t>
  </si>
  <si>
    <t xml:space="preserve"> -</t>
  </si>
  <si>
    <t>V301</t>
  </si>
  <si>
    <t xml:space="preserve"> -</t>
  </si>
  <si>
    <t>Q301</t>
  </si>
  <si>
    <t xml:space="preserve"> -</t>
  </si>
  <si>
    <t>VP301</t>
  </si>
  <si>
    <t>SHCOL301</t>
  </si>
  <si>
    <t xml:space="preserve"> -</t>
  </si>
  <si>
    <t>H302</t>
  </si>
  <si>
    <t xml:space="preserve"> -</t>
  </si>
  <si>
    <t>Q302</t>
  </si>
  <si>
    <t xml:space="preserve"> -</t>
  </si>
  <si>
    <t>HP302</t>
  </si>
  <si>
    <t>QXR</t>
  </si>
  <si>
    <t xml:space="preserve"> -</t>
  </si>
  <si>
    <t>V303</t>
  </si>
  <si>
    <t xml:space="preserve"> -</t>
  </si>
  <si>
    <t>Q303</t>
  </si>
  <si>
    <t xml:space="preserve"> -</t>
  </si>
  <si>
    <t>VP303</t>
  </si>
  <si>
    <t>SHCOL303</t>
  </si>
  <si>
    <t xml:space="preserve"> -</t>
  </si>
  <si>
    <t>VDPU</t>
  </si>
  <si>
    <t xml:space="preserve"> -</t>
  </si>
  <si>
    <t>HDPU</t>
  </si>
  <si>
    <t xml:space="preserve"> -</t>
  </si>
  <si>
    <t>K304</t>
  </si>
  <si>
    <t xml:space="preserve"> -</t>
  </si>
  <si>
    <t>H304</t>
  </si>
  <si>
    <t xml:space="preserve"> -</t>
  </si>
  <si>
    <t>Q304</t>
  </si>
  <si>
    <t xml:space="preserve"> -</t>
  </si>
  <si>
    <t>HP304</t>
  </si>
  <si>
    <t>QXR</t>
  </si>
  <si>
    <t xml:space="preserve"> -</t>
  </si>
  <si>
    <t>VDPU</t>
  </si>
  <si>
    <t xml:space="preserve"> -</t>
  </si>
  <si>
    <t>HDPU</t>
  </si>
  <si>
    <t xml:space="preserve"> -</t>
  </si>
  <si>
    <t>V305</t>
  </si>
  <si>
    <t xml:space="preserve"> -</t>
  </si>
  <si>
    <t>Q305</t>
  </si>
  <si>
    <t xml:space="preserve"> -</t>
  </si>
  <si>
    <t>VP305</t>
  </si>
  <si>
    <t>ES306</t>
  </si>
  <si>
    <t xml:space="preserve"> -</t>
  </si>
  <si>
    <t>H306</t>
  </si>
  <si>
    <t xml:space="preserve"> -</t>
  </si>
  <si>
    <t>Q306</t>
  </si>
  <si>
    <t xml:space="preserve"> -</t>
  </si>
  <si>
    <t>HP306</t>
  </si>
  <si>
    <t>HDK</t>
  </si>
  <si>
    <t xml:space="preserve"> -</t>
  </si>
  <si>
    <t>V307</t>
  </si>
  <si>
    <t xml:space="preserve"> -</t>
  </si>
  <si>
    <t>Q307</t>
  </si>
  <si>
    <t xml:space="preserve"> -</t>
  </si>
  <si>
    <t>VP307</t>
  </si>
  <si>
    <t>SHCOL307</t>
  </si>
  <si>
    <t xml:space="preserve"> -</t>
  </si>
  <si>
    <t>VDK</t>
  </si>
  <si>
    <t xml:space="preserve"> -</t>
  </si>
  <si>
    <t>H308</t>
  </si>
  <si>
    <t xml:space="preserve"> -</t>
  </si>
  <si>
    <t>Q308</t>
  </si>
  <si>
    <t xml:space="preserve"> -</t>
  </si>
  <si>
    <t>HP308</t>
  </si>
  <si>
    <t>SHCOL308</t>
  </si>
  <si>
    <t xml:space="preserve"> -</t>
  </si>
  <si>
    <t>V309</t>
  </si>
  <si>
    <t xml:space="preserve"> -</t>
  </si>
  <si>
    <t>Q309</t>
  </si>
  <si>
    <t xml:space="preserve"> -</t>
  </si>
  <si>
    <t>VP309</t>
  </si>
  <si>
    <t>IDC042</t>
  </si>
  <si>
    <t xml:space="preserve"> -</t>
  </si>
  <si>
    <t>IDD037</t>
  </si>
  <si>
    <t xml:space="preserve"> -</t>
  </si>
  <si>
    <t>H310</t>
  </si>
  <si>
    <t xml:space="preserve"> -</t>
  </si>
  <si>
    <t>Q310</t>
  </si>
  <si>
    <t xml:space="preserve"> -</t>
  </si>
  <si>
    <t>HP310</t>
  </si>
  <si>
    <t>IDC039</t>
  </si>
  <si>
    <t xml:space="preserve"> -</t>
  </si>
  <si>
    <t>IDD007</t>
  </si>
  <si>
    <t xml:space="preserve"> -</t>
  </si>
  <si>
    <t>V311</t>
  </si>
  <si>
    <t xml:space="preserve"> -</t>
  </si>
  <si>
    <t>Q311</t>
  </si>
  <si>
    <t xml:space="preserve"> -</t>
  </si>
  <si>
    <t>VP311</t>
  </si>
  <si>
    <t>IDC026</t>
  </si>
  <si>
    <t xml:space="preserve"> -</t>
  </si>
  <si>
    <t>IDD035</t>
  </si>
  <si>
    <t xml:space="preserve"> -</t>
  </si>
  <si>
    <t>H312</t>
  </si>
  <si>
    <t xml:space="preserve"> -</t>
  </si>
  <si>
    <t>Q312</t>
  </si>
  <si>
    <t xml:space="preserve"> -</t>
  </si>
  <si>
    <t>HP312</t>
  </si>
  <si>
    <t>IDC067</t>
  </si>
  <si>
    <t xml:space="preserve"> -</t>
  </si>
  <si>
    <t>IDD034</t>
  </si>
  <si>
    <t xml:space="preserve"> -</t>
  </si>
  <si>
    <t>V313</t>
  </si>
  <si>
    <t xml:space="preserve"> -</t>
  </si>
  <si>
    <t>Q313</t>
  </si>
  <si>
    <t xml:space="preserve"> -</t>
  </si>
  <si>
    <t>VP313</t>
  </si>
  <si>
    <t>S313</t>
  </si>
  <si>
    <t xml:space="preserve"> -</t>
  </si>
  <si>
    <t>IDA069</t>
  </si>
  <si>
    <t xml:space="preserve"> -</t>
  </si>
  <si>
    <t>IDB076</t>
  </si>
  <si>
    <t xml:space="preserve"> -</t>
  </si>
  <si>
    <t>H314</t>
  </si>
  <si>
    <t xml:space="preserve"> -</t>
  </si>
  <si>
    <t>Q314</t>
  </si>
  <si>
    <t xml:space="preserve"> -</t>
  </si>
  <si>
    <t>HP314</t>
  </si>
  <si>
    <t>S314</t>
  </si>
  <si>
    <t xml:space="preserve"> -</t>
  </si>
  <si>
    <t>O314</t>
  </si>
  <si>
    <t xml:space="preserve"> -</t>
  </si>
  <si>
    <t>IDA072</t>
  </si>
  <si>
    <t xml:space="preserve"> -</t>
  </si>
  <si>
    <t>IDB077</t>
  </si>
  <si>
    <t xml:space="preserve"> -</t>
  </si>
  <si>
    <t>V315</t>
  </si>
  <si>
    <t xml:space="preserve"> -</t>
  </si>
  <si>
    <t>Q315</t>
  </si>
  <si>
    <t xml:space="preserve"> -</t>
  </si>
  <si>
    <t>VP315</t>
  </si>
  <si>
    <t>IDC038</t>
  </si>
  <si>
    <t xml:space="preserve"> -</t>
  </si>
  <si>
    <t>IDD020</t>
  </si>
  <si>
    <t xml:space="preserve"> -</t>
  </si>
  <si>
    <t>H316</t>
  </si>
  <si>
    <t xml:space="preserve"> -</t>
  </si>
  <si>
    <t>Q316</t>
  </si>
  <si>
    <t xml:space="preserve"> -</t>
  </si>
  <si>
    <t>HP316</t>
  </si>
  <si>
    <t>IDC068</t>
  </si>
  <si>
    <t xml:space="preserve"> -</t>
  </si>
  <si>
    <t>IDD033</t>
  </si>
  <si>
    <t xml:space="preserve"> -</t>
  </si>
  <si>
    <t>V317</t>
  </si>
  <si>
    <t xml:space="preserve"> -</t>
  </si>
  <si>
    <t>Q317</t>
  </si>
  <si>
    <t xml:space="preserve"> -</t>
  </si>
  <si>
    <t>VP317</t>
  </si>
  <si>
    <t>IDC043</t>
  </si>
  <si>
    <t xml:space="preserve"> -</t>
  </si>
  <si>
    <t>IDD012</t>
  </si>
  <si>
    <t xml:space="preserve"> -</t>
  </si>
  <si>
    <t>H318</t>
  </si>
  <si>
    <t xml:space="preserve"> -</t>
  </si>
  <si>
    <t>Q318</t>
  </si>
  <si>
    <t xml:space="preserve"> -</t>
  </si>
  <si>
    <t>HP318</t>
  </si>
  <si>
    <t>IDC034</t>
  </si>
  <si>
    <t xml:space="preserve"> -</t>
  </si>
  <si>
    <t>IDD021</t>
  </si>
  <si>
    <t xml:space="preserve"> -</t>
  </si>
  <si>
    <t>V319</t>
  </si>
  <si>
    <t xml:space="preserve"> -</t>
  </si>
  <si>
    <t>Q319</t>
  </si>
  <si>
    <t xml:space="preserve"> -</t>
  </si>
  <si>
    <t>VP319</t>
  </si>
  <si>
    <t>H320</t>
  </si>
  <si>
    <t xml:space="preserve"> -</t>
  </si>
  <si>
    <t>Q320</t>
  </si>
  <si>
    <t xml:space="preserve"> -</t>
  </si>
  <si>
    <t>HP320</t>
  </si>
  <si>
    <t>V321</t>
  </si>
  <si>
    <t xml:space="preserve"> -</t>
  </si>
  <si>
    <t>Q321</t>
  </si>
  <si>
    <t xml:space="preserve"> -</t>
  </si>
  <si>
    <t>VP321</t>
  </si>
  <si>
    <t>LAM321</t>
  </si>
  <si>
    <t xml:space="preserve"> -</t>
  </si>
  <si>
    <t>H322</t>
  </si>
  <si>
    <t xml:space="preserve"> -</t>
  </si>
  <si>
    <t>Q322</t>
  </si>
  <si>
    <t xml:space="preserve"> -</t>
  </si>
  <si>
    <t>HP322</t>
  </si>
  <si>
    <t>IDC044</t>
  </si>
  <si>
    <t xml:space="preserve"> -</t>
  </si>
  <si>
    <t>IDD022</t>
  </si>
  <si>
    <t xml:space="preserve"> -</t>
  </si>
  <si>
    <t>V323</t>
  </si>
  <si>
    <t xml:space="preserve"> -</t>
  </si>
  <si>
    <t>Q323</t>
  </si>
  <si>
    <t xml:space="preserve"> -</t>
  </si>
  <si>
    <t>VP323</t>
  </si>
  <si>
    <t>IDC036</t>
  </si>
  <si>
    <t xml:space="preserve"> -</t>
  </si>
  <si>
    <t>IDD026</t>
  </si>
  <si>
    <t xml:space="preserve"> -</t>
  </si>
  <si>
    <t>H324</t>
  </si>
  <si>
    <t xml:space="preserve"> -</t>
  </si>
  <si>
    <t>Q324</t>
  </si>
  <si>
    <t xml:space="preserve"> -</t>
  </si>
  <si>
    <t>HP324</t>
  </si>
  <si>
    <t>IDC029</t>
  </si>
  <si>
    <t xml:space="preserve"> -</t>
  </si>
  <si>
    <t>IDD027</t>
  </si>
  <si>
    <t xml:space="preserve"> -</t>
  </si>
  <si>
    <t>V325</t>
  </si>
  <si>
    <t xml:space="preserve"> -</t>
  </si>
  <si>
    <t>Q325</t>
  </si>
  <si>
    <t xml:space="preserve"> -</t>
  </si>
  <si>
    <t>VP325</t>
  </si>
  <si>
    <t>IDC008</t>
  </si>
  <si>
    <t xml:space="preserve"> -</t>
  </si>
  <si>
    <t>IDD028</t>
  </si>
  <si>
    <t xml:space="preserve"> -</t>
  </si>
  <si>
    <t>H326</t>
  </si>
  <si>
    <t xml:space="preserve"> -</t>
  </si>
  <si>
    <t>Q326</t>
  </si>
  <si>
    <t xml:space="preserve"> -</t>
  </si>
  <si>
    <t>HP326</t>
  </si>
  <si>
    <t>S326</t>
  </si>
  <si>
    <t xml:space="preserve"> -</t>
  </si>
  <si>
    <t>IDA075</t>
  </si>
  <si>
    <t xml:space="preserve"> -</t>
  </si>
  <si>
    <t>IDB071</t>
  </si>
  <si>
    <t xml:space="preserve"> -</t>
  </si>
  <si>
    <t>V327</t>
  </si>
  <si>
    <t xml:space="preserve"> -</t>
  </si>
  <si>
    <t>Q327</t>
  </si>
  <si>
    <t xml:space="preserve"> -</t>
  </si>
  <si>
    <t>VP327</t>
  </si>
  <si>
    <t>S327</t>
  </si>
  <si>
    <t xml:space="preserve"> -</t>
  </si>
  <si>
    <t>O327</t>
  </si>
  <si>
    <t xml:space="preserve"> -</t>
  </si>
  <si>
    <t>IDA011</t>
  </si>
  <si>
    <t xml:space="preserve"> -</t>
  </si>
  <si>
    <t>IDB058</t>
  </si>
  <si>
    <t xml:space="preserve"> -</t>
  </si>
  <si>
    <t>QC328</t>
  </si>
  <si>
    <t xml:space="preserve"> -</t>
  </si>
  <si>
    <t>H328</t>
  </si>
  <si>
    <t xml:space="preserve"> -</t>
  </si>
  <si>
    <t>Q328</t>
  </si>
  <si>
    <t xml:space="preserve"> -</t>
  </si>
  <si>
    <t>HP328</t>
  </si>
  <si>
    <t>S328</t>
  </si>
  <si>
    <t xml:space="preserve"> -</t>
  </si>
  <si>
    <t>O328</t>
  </si>
  <si>
    <t xml:space="preserve"> -</t>
  </si>
  <si>
    <t>IDA071</t>
  </si>
  <si>
    <t xml:space="preserve"> -</t>
  </si>
  <si>
    <t>IDB070</t>
  </si>
  <si>
    <t xml:space="preserve"> -</t>
  </si>
  <si>
    <t>V329</t>
  </si>
  <si>
    <t xml:space="preserve"> -</t>
  </si>
  <si>
    <t>Q329</t>
  </si>
  <si>
    <t xml:space="preserve"> -</t>
  </si>
  <si>
    <t>VP329</t>
  </si>
  <si>
    <t>S329</t>
  </si>
  <si>
    <t xml:space="preserve"> -</t>
  </si>
  <si>
    <t>O329</t>
  </si>
  <si>
    <t xml:space="preserve"> -</t>
  </si>
  <si>
    <t>IDA076</t>
  </si>
  <si>
    <t xml:space="preserve"> -</t>
  </si>
  <si>
    <t>IDB020</t>
  </si>
  <si>
    <t xml:space="preserve"> -</t>
  </si>
  <si>
    <t>QC330</t>
  </si>
  <si>
    <t xml:space="preserve"> -</t>
  </si>
  <si>
    <t>H330</t>
  </si>
  <si>
    <t xml:space="preserve"> -</t>
  </si>
  <si>
    <t>Motion Limits for Collimators based on Pbar beam edges during transfers</t>
  </si>
  <si>
    <t>This page will express all radial positions in the coordinates used by BPM and Collimator systems – radially out is plus</t>
  </si>
  <si>
    <t>Worksheets with countewave edges are used as input to these calculations.</t>
  </si>
  <si>
    <t>CounterWave</t>
  </si>
  <si>
    <t>CounterWave + Kick</t>
  </si>
  <si>
    <t>20 pi mm-mr emittance</t>
  </si>
  <si>
    <t>20 pi mm-mr emittance</t>
  </si>
  <si>
    <t>Collimator Edge Limit</t>
  </si>
  <si>
    <t xml:space="preserve">Collimator </t>
  </si>
  <si>
    <t>Name</t>
  </si>
  <si>
    <t>Station</t>
  </si>
  <si>
    <t>Centroid</t>
  </si>
  <si>
    <t xml:space="preserve">   3sig-lo</t>
  </si>
  <si>
    <t xml:space="preserve">   3sig_hi</t>
  </si>
  <si>
    <t>Centroid</t>
  </si>
  <si>
    <t xml:space="preserve">   3sig-lo</t>
  </si>
  <si>
    <t xml:space="preserve">   3sig_hi</t>
  </si>
  <si>
    <t>Setting limit</t>
  </si>
  <si>
    <t>mm</t>
  </si>
  <si>
    <t>mm</t>
  </si>
  <si>
    <t>mm</t>
  </si>
  <si>
    <t>mm</t>
  </si>
  <si>
    <t>mm</t>
  </si>
  <si>
    <t>mm</t>
  </si>
  <si>
    <t>mm</t>
  </si>
  <si>
    <t>mils</t>
  </si>
  <si>
    <t>PHColl</t>
  </si>
  <si>
    <t>SHCOL301</t>
  </si>
  <si>
    <t xml:space="preserve"> -</t>
  </si>
  <si>
    <t>SHCOL303</t>
  </si>
  <si>
    <t xml:space="preserve"> -</t>
  </si>
  <si>
    <t>CounterWave</t>
  </si>
  <si>
    <t>CounterWave + Kick</t>
  </si>
  <si>
    <t>10 pi mm-mr emittance</t>
  </si>
  <si>
    <t>10 pi mm-mr emittance</t>
  </si>
  <si>
    <t>Collimator Edge Limit</t>
  </si>
  <si>
    <t xml:space="preserve">Collimator </t>
  </si>
  <si>
    <t>Name</t>
  </si>
  <si>
    <t>Station</t>
  </si>
  <si>
    <t>Centroid</t>
  </si>
  <si>
    <t xml:space="preserve">   4sig-lo</t>
  </si>
  <si>
    <t xml:space="preserve">   4sig_hi</t>
  </si>
  <si>
    <t>Centroid</t>
  </si>
  <si>
    <t xml:space="preserve">   4sig-lo</t>
  </si>
  <si>
    <t xml:space="preserve">   4sig_hi</t>
  </si>
  <si>
    <t>Setting limit</t>
  </si>
  <si>
    <t>mm</t>
  </si>
  <si>
    <t>mm</t>
  </si>
  <si>
    <t>mm</t>
  </si>
  <si>
    <t>mm</t>
  </si>
  <si>
    <t>mm</t>
  </si>
  <si>
    <t>mm</t>
  </si>
  <si>
    <t>mm</t>
  </si>
  <si>
    <t>mils</t>
  </si>
  <si>
    <t>SHCOL307</t>
  </si>
  <si>
    <t xml:space="preserve"> -</t>
  </si>
  <si>
    <t>SHCOL308</t>
  </si>
  <si>
    <t xml:space="preserve"> -</t>
  </si>
  <si>
    <t>status from I133 MICOLTUNE -&lt; 1&gt;+ on 15 April 2011 14:12</t>
  </si>
  <si>
    <t>Device</t>
  </si>
  <si>
    <t>Reading</t>
  </si>
  <si>
    <t>Dist to Limit</t>
  </si>
  <si>
    <t>mils</t>
  </si>
  <si>
    <t xml:space="preserve"> I:C1HCP</t>
  </si>
  <si>
    <t xml:space="preserve"> I:C3HCP</t>
  </si>
  <si>
    <t xml:space="preserve"> I:C7HCP</t>
  </si>
  <si>
    <t xml:space="preserve"> I:C8HCP</t>
  </si>
</sst>
</file>

<file path=xl/styles.xml><?xml version="1.0" encoding="utf-8"?>
<styleSheet xmlns="http://schemas.openxmlformats.org/spreadsheetml/2006/main">
  <numFmts count="1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"/>
    <numFmt numFmtId="166" formatCode="0.0000"/>
    <numFmt numFmtId="167" formatCode="0.00"/>
    <numFmt numFmtId="168" formatCode="0"/>
    <numFmt numFmtId="169" formatCode="HH:MM:SS AM/PM"/>
    <numFmt numFmtId="170" formatCode="0.00000"/>
  </numFmts>
  <fonts count="7">
    <font>
      <sz val="10"/>
      <name val="Arial"/>
      <family val="2"/>
    </font>
    <font>
      <sz val="12.1"/>
      <name val="Arial"/>
      <family val="5"/>
    </font>
    <font>
      <sz val="14"/>
      <name val="Arial"/>
      <family val="5"/>
    </font>
    <font>
      <sz val="18.1"/>
      <name val="Arial"/>
      <family val="5"/>
    </font>
    <font>
      <sz val="26.1"/>
      <name val="Arial"/>
      <family val="5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10" b="0" i="0" u="none" baseline="0">
                <a:latin typeface="Arial"/>
                <a:ea typeface="Arial"/>
                <a:cs typeface="Arial"/>
              </a:rPr>
              <a:t>Orbits for LAM222 Transfers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'I90LAM222Orb'!$F$2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1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'I90LAM222Orb'!$E$3:$E$20</c:f>
              <c:numCache/>
            </c:numRef>
          </c:xVal>
          <c:yVal>
            <c:numRef>
              <c:f>'I90LAM222Orb'!$F$3:$F$20</c:f>
              <c:numCache/>
            </c:numRef>
          </c:yVal>
          <c:smooth val="0"/>
        </c:ser>
        <c:ser>
          <c:idx val="1"/>
          <c:order val="1"/>
          <c:tx>
            <c:strRef>
              <c:f>'I90LAM222Orb'!$G$2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1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'I90LAM222Orb'!$E$3:$E$20</c:f>
              <c:numCache/>
            </c:numRef>
          </c:xVal>
          <c:yVal>
            <c:numRef>
              <c:f>'I90LAM222Orb'!$G$3:$G$20</c:f>
              <c:numCache/>
            </c:numRef>
          </c:yVal>
          <c:smooth val="0"/>
        </c:ser>
        <c:ser>
          <c:idx val="2"/>
          <c:order val="2"/>
          <c:tx>
            <c:strRef>
              <c:f>'I90LAM222Orb'!$H$2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1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'I90LAM222Orb'!$E$3:$E$20</c:f>
              <c:numCache/>
            </c:numRef>
          </c:xVal>
          <c:yVal>
            <c:numRef>
              <c:f>'I90LAM222Orb'!$H$3:$H$20</c:f>
              <c:numCache/>
            </c:numRef>
          </c:yVal>
          <c:smooth val="0"/>
        </c:ser>
        <c:ser>
          <c:idx val="3"/>
          <c:order val="3"/>
          <c:tx>
            <c:strRef>
              <c:f>'I90LAM222Orb'!$I$2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6600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1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'I90LAM222Orb'!$E$3:$E$20</c:f>
              <c:numCache/>
            </c:numRef>
          </c:xVal>
          <c:yVal>
            <c:numRef>
              <c:f>'I90LAM222Orb'!$I$3:$I$20</c:f>
              <c:numCache/>
            </c:numRef>
          </c:yVal>
          <c:smooth val="0"/>
        </c:ser>
        <c:axId val="30405952"/>
        <c:axId val="5218113"/>
      </c:scatterChart>
      <c:valAx>
        <c:axId val="30405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10" b="0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crossBetween val="midCat"/>
        <c:dispUnits/>
      </c:valAx>
      <c:valAx>
        <c:axId val="521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10" b="0" i="0" u="none" baseline="0">
                    <a:latin typeface="Arial"/>
                    <a:ea typeface="Arial"/>
                    <a:cs typeface="Arial"/>
                  </a:rPr>
                  <a:t>Offset (mm)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b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561975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74199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A5" sqref="A5"/>
    </sheetView>
  </sheetViews>
  <sheetFormatPr defaultColWidth="9.140625" defaultRowHeight="12.75"/>
  <cols>
    <col min="1" max="256" width="11.57421875" style="1" customWidth="1"/>
  </cols>
  <sheetData>
    <row r="1" s="1" customFormat="1" ht="15.75">
      <c r="A1" s="1" t="s">
        <v>0</v>
      </c>
    </row>
    <row r="2" s="1" customFormat="1" ht="15.75">
      <c r="A2" s="1" t="s">
        <v>1</v>
      </c>
    </row>
    <row r="3" s="1" customFormat="1" ht="15.75"/>
    <row r="4" s="1" customFormat="1" ht="15.75">
      <c r="A4" s="1" t="s">
        <v>2</v>
      </c>
    </row>
    <row r="5" s="1" customFormat="1" ht="15.75">
      <c r="A5" s="2" t="s">
        <v>3</v>
      </c>
    </row>
    <row r="6" s="1" customFormat="1" ht="15.75"/>
    <row r="7" s="1" customFormat="1" ht="15.75">
      <c r="A7" s="2" t="s">
        <v>4</v>
      </c>
    </row>
    <row r="8" s="1" customFormat="1" ht="15.75">
      <c r="A8" s="1" t="s">
        <v>5</v>
      </c>
    </row>
    <row r="9" s="1" customFormat="1" ht="15.75"/>
    <row r="10" s="1" customFormat="1" ht="15.75">
      <c r="A10" s="2" t="s">
        <v>6</v>
      </c>
    </row>
    <row r="11" s="1" customFormat="1" ht="15.75">
      <c r="A11" s="1" t="s">
        <v>7</v>
      </c>
    </row>
    <row r="12" s="1" customFormat="1" ht="15.75">
      <c r="A12" s="2" t="s">
        <v>8</v>
      </c>
    </row>
    <row r="13" s="1" customFormat="1" ht="15.75">
      <c r="A13" s="2" t="s">
        <v>9</v>
      </c>
    </row>
    <row r="14" s="1" customFormat="1" ht="15.75">
      <c r="A14" s="2" t="s">
        <v>10</v>
      </c>
    </row>
    <row r="15" s="1" customFormat="1" ht="15.75">
      <c r="A15" s="2" t="s">
        <v>11</v>
      </c>
    </row>
    <row r="16" s="1" customFormat="1" ht="15.75">
      <c r="A16" s="2" t="s">
        <v>12</v>
      </c>
    </row>
    <row r="17" s="1" customFormat="1" ht="15.75">
      <c r="A17" s="2" t="s">
        <v>13</v>
      </c>
    </row>
    <row r="18" s="1" customFormat="1" ht="15.75">
      <c r="A18" s="2" t="s">
        <v>14</v>
      </c>
    </row>
    <row r="19" s="1" customFormat="1" ht="15.75">
      <c r="A19" s="2" t="s">
        <v>15</v>
      </c>
    </row>
    <row r="20" s="1" customFormat="1" ht="15.75">
      <c r="A20" s="2" t="s">
        <v>16</v>
      </c>
    </row>
    <row r="21" s="1" customFormat="1" ht="15.75">
      <c r="A21" s="2" t="s">
        <v>17</v>
      </c>
    </row>
    <row r="22" s="1" customFormat="1" ht="15.75">
      <c r="A22" s="2" t="s">
        <v>18</v>
      </c>
    </row>
    <row r="23" s="1" customFormat="1" ht="15.75">
      <c r="A23" s="2" t="s">
        <v>19</v>
      </c>
    </row>
    <row r="24" s="1" customFormat="1" ht="15.75">
      <c r="A24" s="2" t="s">
        <v>20</v>
      </c>
    </row>
    <row r="25" s="1" customFormat="1" ht="15.75">
      <c r="A25" s="2" t="s">
        <v>21</v>
      </c>
    </row>
    <row r="26" s="1" customFormat="1" ht="15.75">
      <c r="A26" s="2" t="s">
        <v>22</v>
      </c>
    </row>
    <row r="27" s="1" customFormat="1" ht="15.75">
      <c r="A27" s="1" t="s">
        <v>23</v>
      </c>
    </row>
    <row r="28" s="1" customFormat="1" ht="15.75">
      <c r="A28" s="2" t="s">
        <v>24</v>
      </c>
    </row>
    <row r="29" s="1" customFormat="1" ht="15.75">
      <c r="A29" s="2" t="s">
        <v>25</v>
      </c>
    </row>
    <row r="30" s="1" customFormat="1" ht="15.75">
      <c r="A30" s="2" t="s">
        <v>26</v>
      </c>
    </row>
    <row r="31" s="1" customFormat="1" ht="15.75">
      <c r="A31" s="2" t="s">
        <v>27</v>
      </c>
    </row>
    <row r="32" s="1" customFormat="1" ht="15.75">
      <c r="A32" s="2" t="s">
        <v>28</v>
      </c>
    </row>
    <row r="33" s="1" customFormat="1" ht="15.75">
      <c r="A33" s="2" t="s">
        <v>29</v>
      </c>
    </row>
    <row r="34" s="1" customFormat="1" ht="15.75">
      <c r="A34" s="2" t="s">
        <v>30</v>
      </c>
    </row>
    <row r="35" s="1" customFormat="1" ht="15.75">
      <c r="A35" s="2"/>
    </row>
    <row r="36" s="1" customFormat="1" ht="15.75">
      <c r="A36" s="2"/>
    </row>
    <row r="37" s="1" customFormat="1" ht="15.75">
      <c r="A37" s="1" t="s">
        <v>31</v>
      </c>
    </row>
    <row r="38" s="1" customFormat="1" ht="15.75">
      <c r="A38" s="1" t="s">
        <v>32</v>
      </c>
    </row>
    <row r="39" s="1" customFormat="1" ht="15.75">
      <c r="A39" s="1" t="s">
        <v>33</v>
      </c>
    </row>
    <row r="40" s="1" customFormat="1" ht="15.75">
      <c r="A40" s="1" t="s">
        <v>34</v>
      </c>
    </row>
    <row r="41" s="1" customFormat="1" ht="15.75">
      <c r="A41" s="1" t="s">
        <v>35</v>
      </c>
    </row>
    <row r="42" s="1" customFormat="1" ht="15.75">
      <c r="A42" s="1" t="s">
        <v>36</v>
      </c>
    </row>
    <row r="43" s="1" customFormat="1" ht="15.75">
      <c r="A43" s="1" t="s">
        <v>37</v>
      </c>
    </row>
    <row r="44" s="1" customFormat="1" ht="15.75">
      <c r="A44" s="1" t="s">
        <v>38</v>
      </c>
    </row>
    <row r="45" s="1" customFormat="1" ht="15.75">
      <c r="A45" s="1" t="s">
        <v>39</v>
      </c>
    </row>
    <row r="46" s="1" customFormat="1" ht="15.75">
      <c r="A46" s="1" t="s">
        <v>40</v>
      </c>
    </row>
    <row r="47" s="1" customFormat="1" ht="15.75">
      <c r="A47" s="1" t="s">
        <v>41</v>
      </c>
    </row>
    <row r="48" s="1" customFormat="1" ht="15.75">
      <c r="A48" s="1" t="s">
        <v>42</v>
      </c>
    </row>
    <row r="49" s="1" customFormat="1" ht="15.75">
      <c r="A49" s="1" t="s">
        <v>43</v>
      </c>
    </row>
    <row r="50" s="1" customFormat="1" ht="15.75"/>
    <row r="51" s="1" customFormat="1" ht="15.75">
      <c r="A51" s="1" t="s">
        <v>44</v>
      </c>
    </row>
    <row r="52" s="1" customFormat="1" ht="15.75">
      <c r="A52" s="1" t="s">
        <v>45</v>
      </c>
    </row>
    <row r="53" s="1" customFormat="1" ht="15.75">
      <c r="A53" s="1" t="s">
        <v>46</v>
      </c>
    </row>
    <row r="54" s="1" customFormat="1" ht="15.75">
      <c r="A54" s="1" t="s">
        <v>47</v>
      </c>
    </row>
    <row r="55" s="1" customFormat="1" ht="15.75">
      <c r="A55" s="1" t="s">
        <v>48</v>
      </c>
    </row>
    <row r="56" s="1" customFormat="1" ht="15.75">
      <c r="A56" s="1" t="s">
        <v>49</v>
      </c>
    </row>
    <row r="57" s="1" customFormat="1" ht="15.75"/>
    <row r="58" s="1" customFormat="1" ht="15.75"/>
    <row r="59" s="1" customFormat="1" ht="15.75">
      <c r="A59" s="1" t="s">
        <v>50</v>
      </c>
    </row>
    <row r="60" s="1" customFormat="1" ht="15.75">
      <c r="A60" s="1" t="s">
        <v>51</v>
      </c>
    </row>
    <row r="61" s="1" customFormat="1" ht="15.75"/>
    <row r="62" spans="1:3" s="1" customFormat="1" ht="15.75">
      <c r="A62" s="1"/>
      <c r="B62" s="1" t="s">
        <v>52</v>
      </c>
      <c r="C62" s="1" t="s">
        <v>53</v>
      </c>
    </row>
    <row r="63" spans="1:3" s="1" customFormat="1" ht="15.75">
      <c r="A63" s="1"/>
      <c r="B63" s="1">
        <v>20</v>
      </c>
      <c r="C63" s="1">
        <f>B63/6</f>
        <v>3.3333333333333335</v>
      </c>
    </row>
    <row r="64" spans="1:3" s="1" customFormat="1" ht="15.75">
      <c r="A64" s="1"/>
      <c r="B64" s="1">
        <v>3</v>
      </c>
      <c r="C64" s="1">
        <f>B64/6</f>
        <v>0.5</v>
      </c>
    </row>
    <row r="65" spans="1:4" s="1" customFormat="1" ht="15.75">
      <c r="A65" s="1"/>
      <c r="B65" s="1">
        <v>10</v>
      </c>
      <c r="C65" s="1">
        <f>B65/6</f>
        <v>1.6666666666666667</v>
      </c>
      <c r="D65" s="1">
        <f>C65*4/3</f>
        <v>2.2222222222222223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15" sqref="F15"/>
    </sheetView>
  </sheetViews>
  <sheetFormatPr defaultColWidth="9.140625" defaultRowHeight="12.75"/>
  <cols>
    <col min="1" max="1" width="11.421875" style="1" customWidth="1"/>
    <col min="2" max="2" width="11.421875" style="3" customWidth="1"/>
    <col min="3" max="4" width="11.421875" style="1" customWidth="1"/>
    <col min="5" max="5" width="11.421875" style="3" customWidth="1"/>
    <col min="6" max="256" width="11.421875" style="1" customWidth="1"/>
  </cols>
  <sheetData>
    <row r="1" spans="2:5" s="1" customFormat="1" ht="15.75">
      <c r="B1" s="3"/>
      <c r="E1" s="3"/>
    </row>
    <row r="2" spans="2:5" s="1" customFormat="1" ht="15.75">
      <c r="B2" s="3"/>
      <c r="E2" s="3"/>
    </row>
    <row r="3" spans="1:5" s="1" customFormat="1" ht="15.75">
      <c r="A3" s="1" t="s">
        <v>834</v>
      </c>
      <c r="B3" s="3"/>
      <c r="D3" s="1" t="s">
        <v>835</v>
      </c>
      <c r="E3" s="3"/>
    </row>
    <row r="4" spans="1:5" s="1" customFormat="1" ht="15.75">
      <c r="A4" s="1" t="s">
        <v>836</v>
      </c>
      <c r="B4" s="3"/>
      <c r="E4" s="3"/>
    </row>
    <row r="5" spans="2:5" s="1" customFormat="1" ht="15.75">
      <c r="B5" s="3"/>
      <c r="E5" s="3"/>
    </row>
    <row r="6" spans="1:5" s="1" customFormat="1" ht="15.75">
      <c r="A6" s="1" t="s">
        <v>837</v>
      </c>
      <c r="B6" s="3" t="s">
        <v>838</v>
      </c>
      <c r="C6" s="1"/>
      <c r="D6" s="1" t="s">
        <v>839</v>
      </c>
      <c r="E6" s="3" t="s">
        <v>840</v>
      </c>
    </row>
    <row r="7" spans="1:5" s="1" customFormat="1" ht="15.75">
      <c r="A7" s="1" t="s">
        <v>841</v>
      </c>
      <c r="B7" s="3">
        <v>0.303</v>
      </c>
      <c r="C7" s="1"/>
      <c r="D7" s="1" t="s">
        <v>842</v>
      </c>
      <c r="E7" s="3">
        <v>0.303</v>
      </c>
    </row>
    <row r="8" spans="1:5" s="1" customFormat="1" ht="15.75">
      <c r="A8" s="1" t="s">
        <v>843</v>
      </c>
      <c r="B8" s="3">
        <v>0.052000000000000005</v>
      </c>
      <c r="C8" s="1"/>
      <c r="D8" s="1" t="s">
        <v>844</v>
      </c>
      <c r="E8" s="3">
        <v>0.052000000000000005</v>
      </c>
    </row>
    <row r="9" spans="1:5" s="1" customFormat="1" ht="15.75">
      <c r="A9" s="1" t="s">
        <v>845</v>
      </c>
      <c r="B9" s="3">
        <v>-0.637</v>
      </c>
      <c r="C9" s="1"/>
      <c r="D9" s="1" t="s">
        <v>846</v>
      </c>
      <c r="E9" s="3">
        <v>-0.637</v>
      </c>
    </row>
    <row r="10" spans="1:5" s="1" customFormat="1" ht="15.75">
      <c r="A10" s="1" t="s">
        <v>847</v>
      </c>
      <c r="B10" s="3">
        <v>-3.368</v>
      </c>
      <c r="C10" s="1"/>
      <c r="D10" s="1" t="s">
        <v>848</v>
      </c>
      <c r="E10" s="3">
        <v>-3.368</v>
      </c>
    </row>
    <row r="11" spans="1:5" s="1" customFormat="1" ht="15.75">
      <c r="A11" s="1" t="s">
        <v>849</v>
      </c>
      <c r="B11" s="3">
        <v>-3.328</v>
      </c>
      <c r="C11" s="1"/>
      <c r="D11" s="1" t="s">
        <v>850</v>
      </c>
      <c r="E11" s="3">
        <v>-3.328</v>
      </c>
    </row>
    <row r="12" spans="1:5" s="1" customFormat="1" ht="15.75">
      <c r="A12" s="1" t="s">
        <v>851</v>
      </c>
      <c r="B12" s="3">
        <v>-2.949</v>
      </c>
      <c r="C12" s="1"/>
      <c r="D12" s="1" t="s">
        <v>852</v>
      </c>
      <c r="E12" s="3">
        <v>-2.949</v>
      </c>
    </row>
    <row r="13" spans="1:5" s="1" customFormat="1" ht="15.75">
      <c r="A13" s="1" t="s">
        <v>853</v>
      </c>
      <c r="B13" s="3">
        <v>-0.597</v>
      </c>
      <c r="C13" s="1"/>
      <c r="D13" s="1" t="s">
        <v>854</v>
      </c>
      <c r="E13" s="3">
        <v>-0.597</v>
      </c>
    </row>
    <row r="14" spans="1:5" s="1" customFormat="1" ht="15.75">
      <c r="A14" s="1" t="s">
        <v>855</v>
      </c>
      <c r="B14" s="3">
        <v>-0.321</v>
      </c>
      <c r="C14" s="1"/>
      <c r="D14" s="1" t="s">
        <v>856</v>
      </c>
      <c r="E14" s="3">
        <v>-0.321</v>
      </c>
    </row>
    <row r="15" spans="1:5" s="1" customFormat="1" ht="15.75">
      <c r="A15" s="1" t="s">
        <v>857</v>
      </c>
      <c r="B15" s="3">
        <v>1.344</v>
      </c>
      <c r="C15" s="1"/>
      <c r="D15" s="1" t="s">
        <v>858</v>
      </c>
      <c r="E15" s="3">
        <v>-2.97</v>
      </c>
    </row>
    <row r="16" spans="1:5" s="1" customFormat="1" ht="15.75">
      <c r="A16" s="1" t="s">
        <v>859</v>
      </c>
      <c r="B16" s="3">
        <v>22.494</v>
      </c>
      <c r="C16" s="1"/>
      <c r="D16" s="1" t="s">
        <v>860</v>
      </c>
      <c r="E16" s="3">
        <v>-30.471</v>
      </c>
    </row>
    <row r="17" spans="1:5" s="1" customFormat="1" ht="15.75">
      <c r="A17" s="1" t="s">
        <v>861</v>
      </c>
      <c r="B17" s="3">
        <v>-2.674</v>
      </c>
      <c r="C17" s="1"/>
      <c r="D17" s="1" t="s">
        <v>862</v>
      </c>
      <c r="E17" s="3">
        <v>4.771</v>
      </c>
    </row>
    <row r="18" spans="1:5" s="1" customFormat="1" ht="15.75">
      <c r="A18" s="1" t="s">
        <v>863</v>
      </c>
      <c r="B18" s="3">
        <v>-19.442</v>
      </c>
      <c r="C18" s="1"/>
      <c r="D18" s="1" t="s">
        <v>864</v>
      </c>
      <c r="E18" s="3">
        <v>25.486</v>
      </c>
    </row>
    <row r="19" spans="1:5" s="1" customFormat="1" ht="15.75">
      <c r="A19" s="1" t="s">
        <v>865</v>
      </c>
      <c r="B19" s="3">
        <v>2.598</v>
      </c>
      <c r="C19" s="1"/>
      <c r="D19" s="1" t="s">
        <v>866</v>
      </c>
      <c r="E19" s="3">
        <v>-12.439</v>
      </c>
    </row>
    <row r="20" spans="1:5" s="1" customFormat="1" ht="15.75">
      <c r="A20" s="1" t="s">
        <v>867</v>
      </c>
      <c r="B20" s="3">
        <v>18.236</v>
      </c>
      <c r="C20" s="1"/>
      <c r="D20" s="1" t="s">
        <v>868</v>
      </c>
      <c r="E20" s="3">
        <v>-33.134</v>
      </c>
    </row>
    <row r="21" spans="1:5" s="1" customFormat="1" ht="15.75">
      <c r="A21" s="1" t="s">
        <v>869</v>
      </c>
      <c r="B21" s="3">
        <v>-4.995</v>
      </c>
      <c r="C21" s="1"/>
      <c r="D21" s="1" t="s">
        <v>870</v>
      </c>
      <c r="E21" s="3">
        <v>0.69</v>
      </c>
    </row>
    <row r="22" spans="1:5" s="1" customFormat="1" ht="15.75">
      <c r="A22" s="1" t="s">
        <v>871</v>
      </c>
      <c r="B22" s="3">
        <v>-18.644</v>
      </c>
      <c r="C22" s="1"/>
      <c r="D22" s="1" t="s">
        <v>872</v>
      </c>
      <c r="E22" s="3">
        <v>23.466</v>
      </c>
    </row>
    <row r="23" spans="1:5" s="1" customFormat="1" ht="15.75">
      <c r="A23" s="1" t="s">
        <v>873</v>
      </c>
      <c r="B23" s="3">
        <v>-0.097</v>
      </c>
      <c r="C23" s="1"/>
      <c r="D23" s="1" t="s">
        <v>874</v>
      </c>
      <c r="E23" s="3">
        <v>-15.053</v>
      </c>
    </row>
    <row r="24" spans="1:5" s="1" customFormat="1" ht="15.75">
      <c r="A24" s="1" t="s">
        <v>875</v>
      </c>
      <c r="B24" s="3">
        <v>-3.874</v>
      </c>
      <c r="C24" s="1"/>
      <c r="D24" s="1" t="s">
        <v>876</v>
      </c>
      <c r="E24" s="3">
        <v>-53.346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H5" sqref="H5"/>
    </sheetView>
  </sheetViews>
  <sheetFormatPr defaultColWidth="9.140625" defaultRowHeight="12.75"/>
  <cols>
    <col min="1" max="256" width="11.421875" style="1" customWidth="1"/>
  </cols>
  <sheetData>
    <row r="1" s="1" customFormat="1" ht="15.75">
      <c r="A1" s="1" t="s">
        <v>877</v>
      </c>
    </row>
    <row r="2" s="1" customFormat="1" ht="15.75">
      <c r="A2" s="1" t="s">
        <v>878</v>
      </c>
    </row>
    <row r="3" s="1" customFormat="1" ht="15.75">
      <c r="A3" s="1" t="s">
        <v>879</v>
      </c>
    </row>
    <row r="4" spans="1:10" s="1" customFormat="1" ht="15.75">
      <c r="A4" s="9" t="s">
        <v>880</v>
      </c>
      <c r="J4" s="1" t="s">
        <v>881</v>
      </c>
    </row>
    <row r="5" spans="1:11" s="1" customFormat="1" ht="15.75">
      <c r="A5" s="9" t="s">
        <v>882</v>
      </c>
      <c r="B5" s="9"/>
      <c r="C5" s="9" t="s">
        <v>883</v>
      </c>
      <c r="D5" s="9" t="s">
        <v>884</v>
      </c>
      <c r="E5" s="9" t="s">
        <v>885</v>
      </c>
      <c r="F5" s="9"/>
      <c r="G5" s="9" t="s">
        <v>886</v>
      </c>
      <c r="H5" s="9" t="s">
        <v>887</v>
      </c>
      <c r="I5" s="9"/>
      <c r="J5" s="9" t="s">
        <v>888</v>
      </c>
      <c r="K5" s="9" t="s">
        <v>889</v>
      </c>
    </row>
    <row r="6" spans="1:11" s="1" customFormat="1" ht="15.75">
      <c r="A6" s="9" t="s">
        <v>890</v>
      </c>
      <c r="B6" s="9"/>
      <c r="C6" s="9">
        <v>0.1</v>
      </c>
      <c r="D6" s="9">
        <v>1.711</v>
      </c>
      <c r="E6" s="9">
        <f>D6/C6</f>
        <v>17.11</v>
      </c>
      <c r="F6" s="9"/>
      <c r="G6" s="9">
        <v>1</v>
      </c>
      <c r="H6" s="9">
        <f>G6*D6</f>
        <v>1.711</v>
      </c>
      <c r="I6" s="9"/>
      <c r="J6" s="9">
        <v>1.711</v>
      </c>
      <c r="K6" s="9">
        <f>J6/17.11</f>
        <v>0.1</v>
      </c>
    </row>
    <row r="7" spans="1:11" s="1" customFormat="1" ht="15.75">
      <c r="A7" s="9" t="s">
        <v>891</v>
      </c>
      <c r="B7" s="9"/>
      <c r="C7" s="9">
        <v>-0.01146</v>
      </c>
      <c r="D7" s="9">
        <v>-0.195</v>
      </c>
      <c r="E7" s="9">
        <f>D7/C7</f>
        <v>17.015706806282722</v>
      </c>
      <c r="F7" s="9"/>
      <c r="G7" s="9">
        <v>0</v>
      </c>
      <c r="H7" s="9">
        <f>G7*D7</f>
        <v>0</v>
      </c>
      <c r="I7" s="9"/>
      <c r="J7" s="9">
        <v>-0.413</v>
      </c>
      <c r="K7" s="9">
        <f>J7/17.11</f>
        <v>-0.02413793103448276</v>
      </c>
    </row>
    <row r="8" spans="1:11" s="1" customFormat="1" ht="15.75">
      <c r="A8" s="9" t="s">
        <v>892</v>
      </c>
      <c r="B8" s="9"/>
      <c r="C8" s="9">
        <v>-0.04854</v>
      </c>
      <c r="D8" s="9">
        <v>-0.824</v>
      </c>
      <c r="E8" s="9">
        <f>D8/C8</f>
        <v>16.975690152451584</v>
      </c>
      <c r="F8" s="9"/>
      <c r="G8" s="9">
        <v>2</v>
      </c>
      <c r="H8" s="9">
        <f>G8*D8</f>
        <v>-1.648</v>
      </c>
      <c r="I8" s="9"/>
      <c r="J8" s="9">
        <v>-1.644</v>
      </c>
      <c r="K8" s="9">
        <f>J8/17.11</f>
        <v>-0.09608416130917592</v>
      </c>
    </row>
    <row r="9" s="1" customFormat="1" ht="15.75"/>
    <row r="10" spans="1:12" s="1" customFormat="1" ht="15.75">
      <c r="A10" s="9" t="s">
        <v>893</v>
      </c>
      <c r="B10" s="9"/>
      <c r="C10" s="14" t="s">
        <v>894</v>
      </c>
      <c r="D10" s="14"/>
      <c r="E10" s="14"/>
      <c r="F10" s="9"/>
      <c r="G10" s="9"/>
      <c r="I10" s="9"/>
      <c r="J10" s="9" t="s">
        <v>895</v>
      </c>
      <c r="K10" s="9"/>
      <c r="L10" s="9"/>
    </row>
    <row r="11" spans="1:12" s="1" customFormat="1" ht="15.75">
      <c r="A11" s="9"/>
      <c r="B11" s="9"/>
      <c r="C11" s="9" t="s">
        <v>896</v>
      </c>
      <c r="D11" s="9" t="s">
        <v>897</v>
      </c>
      <c r="E11" s="9" t="s">
        <v>898</v>
      </c>
      <c r="F11" s="9"/>
      <c r="G11" s="9" t="s">
        <v>899</v>
      </c>
      <c r="H11" s="9" t="s">
        <v>900</v>
      </c>
      <c r="I11" s="9"/>
      <c r="J11" s="9" t="s">
        <v>901</v>
      </c>
      <c r="K11" s="9" t="s">
        <v>902</v>
      </c>
      <c r="L11" s="9" t="s">
        <v>903</v>
      </c>
    </row>
    <row r="12" spans="1:12" s="1" customFormat="1" ht="15.75">
      <c r="A12" s="9" t="s">
        <v>904</v>
      </c>
      <c r="B12" s="9"/>
      <c r="C12" s="9">
        <v>0.1</v>
      </c>
      <c r="D12" s="9">
        <v>1.711</v>
      </c>
      <c r="E12" s="9">
        <f>D12/C12</f>
        <v>17.11</v>
      </c>
      <c r="F12" s="9"/>
      <c r="G12" s="9">
        <v>1</v>
      </c>
      <c r="H12" s="9">
        <f>G12*D12</f>
        <v>1.711</v>
      </c>
      <c r="I12" s="9"/>
      <c r="J12" s="9">
        <v>1</v>
      </c>
      <c r="K12" s="9">
        <f>J12*H12</f>
        <v>1.711</v>
      </c>
      <c r="L12" s="9">
        <v>0.1</v>
      </c>
    </row>
    <row r="13" spans="1:12" s="1" customFormat="1" ht="15.75">
      <c r="A13" s="9" t="s">
        <v>905</v>
      </c>
      <c r="B13" s="9"/>
      <c r="C13" s="9">
        <v>-0.01146</v>
      </c>
      <c r="D13" s="9">
        <v>-0.195</v>
      </c>
      <c r="E13" s="9">
        <f>D13/C13</f>
        <v>17.015706806282722</v>
      </c>
      <c r="F13" s="9"/>
      <c r="G13" s="9">
        <v>1.6388</v>
      </c>
      <c r="H13" s="9">
        <f>G13*D13</f>
        <v>-0.319566</v>
      </c>
      <c r="I13" s="9"/>
      <c r="J13" s="9">
        <v>1</v>
      </c>
      <c r="K13" s="9">
        <f>J13*H13</f>
        <v>-0.319566</v>
      </c>
      <c r="L13" s="9">
        <f>K13/K12*L12</f>
        <v>-0.018677147866744594</v>
      </c>
    </row>
    <row r="14" spans="1:12" s="1" customFormat="1" ht="15.75">
      <c r="A14" s="9" t="s">
        <v>906</v>
      </c>
      <c r="B14" s="9"/>
      <c r="C14" s="9">
        <v>-0.04854</v>
      </c>
      <c r="D14" s="9">
        <v>-0.824</v>
      </c>
      <c r="E14" s="9">
        <f>D14/C14</f>
        <v>16.975690152451584</v>
      </c>
      <c r="F14" s="9"/>
      <c r="G14" s="9">
        <v>2</v>
      </c>
      <c r="H14" s="9">
        <f>G14*D14</f>
        <v>-1.648</v>
      </c>
      <c r="I14" s="9"/>
      <c r="J14" s="9">
        <v>1</v>
      </c>
      <c r="K14" s="9">
        <f>J14*H14</f>
        <v>-1.648</v>
      </c>
      <c r="L14" s="9">
        <f>K14/K12*L12</f>
        <v>-0.09631794272355347</v>
      </c>
    </row>
    <row r="15" s="1" customFormat="1" ht="15.75"/>
    <row r="16" s="1" customFormat="1" ht="15.75">
      <c r="A16" s="1" t="s">
        <v>907</v>
      </c>
    </row>
    <row r="17" s="1" customFormat="1" ht="15.75">
      <c r="A17" s="1" t="s">
        <v>908</v>
      </c>
    </row>
    <row r="18" s="1" customFormat="1" ht="15.75"/>
    <row r="19" s="1" customFormat="1" ht="15.75">
      <c r="A19" s="1" t="s">
        <v>909</v>
      </c>
    </row>
    <row r="20" s="1" customFormat="1" ht="15.75"/>
    <row r="21" s="1" customFormat="1" ht="15.75">
      <c r="A21" s="1" t="s">
        <v>910</v>
      </c>
    </row>
    <row r="22" s="1" customFormat="1" ht="15.75">
      <c r="A22" s="1" t="s">
        <v>911</v>
      </c>
    </row>
    <row r="23" s="1" customFormat="1" ht="15.75">
      <c r="A23" s="1" t="s">
        <v>912</v>
      </c>
    </row>
    <row r="24" s="1" customFormat="1" ht="15.75"/>
    <row r="25" spans="1:8" s="1" customFormat="1" ht="16.5">
      <c r="A25" s="15"/>
      <c r="B25" s="15"/>
      <c r="C25" s="15" t="s">
        <v>913</v>
      </c>
      <c r="D25" s="15" t="s">
        <v>914</v>
      </c>
      <c r="E25" s="15" t="s">
        <v>915</v>
      </c>
      <c r="H25" s="1" t="s">
        <v>916</v>
      </c>
    </row>
    <row r="26" spans="1:8" s="15" customFormat="1" ht="16.5">
      <c r="A26" s="15" t="s">
        <v>917</v>
      </c>
      <c r="B26" s="15"/>
      <c r="C26" s="15">
        <v>0.1</v>
      </c>
      <c r="D26" s="15">
        <f>C26*E26</f>
        <v>-0.31625400000000004</v>
      </c>
      <c r="E26" s="15">
        <v>-3.16254</v>
      </c>
      <c r="H26" s="15">
        <f>D26</f>
        <v>-0.31625400000000004</v>
      </c>
    </row>
    <row r="27" spans="1:8" s="15" customFormat="1" ht="16.5">
      <c r="A27" s="15" t="s">
        <v>918</v>
      </c>
      <c r="B27" s="15"/>
      <c r="C27" s="15">
        <v>0.00254</v>
      </c>
      <c r="D27" s="15">
        <v>-0.008</v>
      </c>
      <c r="E27" s="15">
        <f>D27/C27</f>
        <v>-3.149606299212598</v>
      </c>
      <c r="H27" s="15">
        <f>D27</f>
        <v>-0.008</v>
      </c>
    </row>
    <row r="28" spans="1:8" s="15" customFormat="1" ht="16.5">
      <c r="A28" s="15" t="s">
        <v>919</v>
      </c>
      <c r="B28" s="15"/>
      <c r="C28" s="15">
        <v>0.13818</v>
      </c>
      <c r="D28" s="15">
        <v>-0.437</v>
      </c>
      <c r="E28" s="15">
        <f>D28/C28</f>
        <v>-3.162541612389637</v>
      </c>
      <c r="H28" s="15">
        <f>D28</f>
        <v>-0.437</v>
      </c>
    </row>
    <row r="29" s="1" customFormat="1" ht="15.75"/>
    <row r="30" s="1" customFormat="1" ht="15.75">
      <c r="A30" s="1" t="s">
        <v>920</v>
      </c>
    </row>
    <row r="31" s="1" customFormat="1" ht="15.75">
      <c r="A31" s="1" t="s">
        <v>921</v>
      </c>
    </row>
    <row r="32" s="1" customFormat="1" ht="15.75"/>
    <row r="33" spans="1:8" s="1" customFormat="1" ht="15.75">
      <c r="A33" s="9" t="s">
        <v>922</v>
      </c>
      <c r="H33" s="4">
        <f>J6</f>
        <v>1.711</v>
      </c>
    </row>
    <row r="34" spans="1:8" s="1" customFormat="1" ht="15.75">
      <c r="A34" s="9" t="s">
        <v>923</v>
      </c>
      <c r="H34" s="4">
        <f>J7</f>
        <v>-0.413</v>
      </c>
    </row>
    <row r="35" spans="1:8" s="1" customFormat="1" ht="15.75">
      <c r="A35" s="9" t="s">
        <v>924</v>
      </c>
      <c r="H35" s="4">
        <f>J8+H26</f>
        <v>-1.960254</v>
      </c>
    </row>
    <row r="36" spans="1:8" s="1" customFormat="1" ht="16.5">
      <c r="A36" s="15" t="s">
        <v>925</v>
      </c>
      <c r="H36" s="4">
        <f>H27</f>
        <v>-0.008</v>
      </c>
    </row>
    <row r="37" spans="1:8" s="1" customFormat="1" ht="16.5">
      <c r="A37" s="15" t="s">
        <v>926</v>
      </c>
      <c r="H37" s="4">
        <f>H28</f>
        <v>-0.437</v>
      </c>
    </row>
    <row r="38" s="1" customFormat="1" ht="15.75">
      <c r="A38" s="1" t="s">
        <v>927</v>
      </c>
    </row>
    <row r="39" spans="1:8" s="1" customFormat="1" ht="16.5">
      <c r="A39" s="15" t="s">
        <v>928</v>
      </c>
      <c r="H39" s="4">
        <v>-0.445</v>
      </c>
    </row>
    <row r="40" s="1" customFormat="1" ht="15.75">
      <c r="A40" s="1" t="s">
        <v>929</v>
      </c>
    </row>
    <row r="41" spans="1:8" s="1" customFormat="1" ht="15.75">
      <c r="A41" s="1" t="s">
        <v>930</v>
      </c>
      <c r="H41" s="1">
        <v>4.27</v>
      </c>
    </row>
  </sheetData>
  <mergeCells count="1">
    <mergeCell ref="C10:E10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5"/>
  <sheetViews>
    <sheetView workbookViewId="0" topLeftCell="E6">
      <pane ySplit="1890" topLeftCell="A139" activePane="bottomLeft" state="split"/>
      <selection pane="topLeft" activeCell="M159" sqref="M159"/>
      <selection pane="bottomLeft" activeCell="M159" sqref="M159"/>
    </sheetView>
  </sheetViews>
  <sheetFormatPr defaultColWidth="9.140625" defaultRowHeight="12.75"/>
  <cols>
    <col min="1" max="256" width="11.421875" style="3" customWidth="1"/>
  </cols>
  <sheetData>
    <row r="1" s="3" customFormat="1" ht="15.75">
      <c r="A1" s="3" t="s">
        <v>931</v>
      </c>
    </row>
    <row r="2" s="3" customFormat="1" ht="15.75">
      <c r="A2" s="3" t="s">
        <v>932</v>
      </c>
    </row>
    <row r="3" s="3" customFormat="1" ht="15.75"/>
    <row r="4" s="3" customFormat="1" ht="15.75"/>
    <row r="5" s="3" customFormat="1" ht="15.75"/>
    <row r="6" s="3" customFormat="1" ht="15.75"/>
    <row r="7" s="3" customFormat="1" ht="15.75"/>
    <row r="8" spans="3:15" s="3" customFormat="1" ht="15.75">
      <c r="C8" s="8" t="s">
        <v>933</v>
      </c>
      <c r="D8" s="8"/>
      <c r="E8" s="8"/>
      <c r="F8" s="8" t="s">
        <v>934</v>
      </c>
      <c r="G8" s="8"/>
      <c r="H8" s="8"/>
      <c r="J8" s="8" t="s">
        <v>935</v>
      </c>
      <c r="K8" s="8"/>
      <c r="L8" s="8"/>
      <c r="M8" s="8" t="s">
        <v>936</v>
      </c>
      <c r="N8" s="8"/>
      <c r="O8" s="8"/>
    </row>
    <row r="9" spans="3:15" s="3" customFormat="1" ht="15.75">
      <c r="C9" s="8" t="s">
        <v>937</v>
      </c>
      <c r="D9" s="8"/>
      <c r="E9" s="8"/>
      <c r="F9" s="8" t="s">
        <v>938</v>
      </c>
      <c r="G9" s="8"/>
      <c r="H9" s="8"/>
      <c r="J9" s="8" t="s">
        <v>939</v>
      </c>
      <c r="K9" s="8"/>
      <c r="L9" s="8"/>
      <c r="M9" s="8" t="s">
        <v>940</v>
      </c>
      <c r="N9" s="8"/>
      <c r="O9" s="8"/>
    </row>
    <row r="10" spans="1:16" s="3" customFormat="1" ht="16.5">
      <c r="A10" s="10" t="s">
        <v>941</v>
      </c>
      <c r="B10" s="3" t="s">
        <v>942</v>
      </c>
      <c r="C10" s="3" t="s">
        <v>943</v>
      </c>
      <c r="D10" s="3" t="s">
        <v>944</v>
      </c>
      <c r="E10" s="3" t="s">
        <v>945</v>
      </c>
      <c r="F10" s="3" t="s">
        <v>946</v>
      </c>
      <c r="G10" s="3" t="s">
        <v>947</v>
      </c>
      <c r="H10" s="3" t="s">
        <v>948</v>
      </c>
      <c r="I10" s="3" t="s">
        <v>949</v>
      </c>
      <c r="J10" s="3" t="s">
        <v>950</v>
      </c>
      <c r="K10" s="3" t="s">
        <v>951</v>
      </c>
      <c r="L10" s="3" t="s">
        <v>952</v>
      </c>
      <c r="M10" s="3" t="s">
        <v>953</v>
      </c>
      <c r="N10" s="3" t="s">
        <v>954</v>
      </c>
      <c r="O10" s="3" t="s">
        <v>955</v>
      </c>
      <c r="P10" s="3" t="s">
        <v>956</v>
      </c>
    </row>
    <row r="11" spans="1:16" s="3" customFormat="1" ht="15.75">
      <c r="A11" s="3" t="s">
        <v>957</v>
      </c>
      <c r="B11" s="3">
        <v>889.51</v>
      </c>
      <c r="C11" s="3">
        <v>-0.887</v>
      </c>
      <c r="D11" s="3">
        <v>-2.753</v>
      </c>
      <c r="E11" s="3">
        <v>0.98</v>
      </c>
      <c r="F11" s="3">
        <v>-0.887</v>
      </c>
      <c r="G11" s="3">
        <v>-2.753</v>
      </c>
      <c r="H11" s="3">
        <v>0.98</v>
      </c>
      <c r="I11" s="3">
        <v>0.622</v>
      </c>
      <c r="J11" s="3">
        <v>-0.887</v>
      </c>
      <c r="K11" s="3">
        <v>-4.822</v>
      </c>
      <c r="L11" s="3">
        <v>3.049</v>
      </c>
      <c r="M11" s="3">
        <v>-0.887</v>
      </c>
      <c r="N11" s="3">
        <v>-4.822</v>
      </c>
      <c r="O11" s="3">
        <v>3.049</v>
      </c>
      <c r="P11" s="3">
        <v>1.312</v>
      </c>
    </row>
    <row r="12" spans="1:16" s="3" customFormat="1" ht="15.75">
      <c r="A12" s="3" t="s">
        <v>958</v>
      </c>
      <c r="B12" s="3">
        <v>889.82</v>
      </c>
      <c r="C12" s="3">
        <v>-0.903</v>
      </c>
      <c r="D12" s="3">
        <v>-2.719</v>
      </c>
      <c r="E12" s="3">
        <v>0.912</v>
      </c>
      <c r="F12" s="3">
        <v>-0.903</v>
      </c>
      <c r="G12" s="3">
        <v>-2.719</v>
      </c>
      <c r="H12" s="3">
        <v>0.912</v>
      </c>
      <c r="I12" s="3">
        <v>0.605</v>
      </c>
      <c r="J12" s="3">
        <v>-0.903</v>
      </c>
      <c r="K12" s="3">
        <v>-4.73</v>
      </c>
      <c r="L12" s="3">
        <v>2.923</v>
      </c>
      <c r="M12" s="3">
        <v>-0.903</v>
      </c>
      <c r="N12" s="3">
        <v>-4.73</v>
      </c>
      <c r="O12" s="3">
        <v>2.923</v>
      </c>
      <c r="P12" s="3">
        <v>1.276</v>
      </c>
    </row>
    <row r="13" spans="1:16" s="3" customFormat="1" ht="15.75">
      <c r="A13" s="3" t="s">
        <v>959</v>
      </c>
      <c r="B13" s="3">
        <v>889.95</v>
      </c>
      <c r="C13" s="3">
        <v>-0.911</v>
      </c>
      <c r="D13" s="3">
        <v>-2.704</v>
      </c>
      <c r="E13" s="3">
        <v>0.883</v>
      </c>
      <c r="F13" s="3">
        <v>-0.911</v>
      </c>
      <c r="G13" s="3">
        <v>-2.704</v>
      </c>
      <c r="H13" s="3">
        <v>0.883</v>
      </c>
      <c r="I13" s="3">
        <v>0.598</v>
      </c>
      <c r="J13" s="3">
        <v>-0.911</v>
      </c>
      <c r="K13" s="3">
        <v>-4.692</v>
      </c>
      <c r="L13" s="3">
        <v>2.87</v>
      </c>
      <c r="M13" s="3">
        <v>-0.911</v>
      </c>
      <c r="N13" s="3">
        <v>-4.692</v>
      </c>
      <c r="O13" s="3">
        <v>2.87</v>
      </c>
      <c r="P13" s="3">
        <v>1.26</v>
      </c>
    </row>
    <row r="14" spans="1:16" s="3" customFormat="1" ht="15.75">
      <c r="A14" s="3" t="s">
        <v>960</v>
      </c>
      <c r="B14" s="3">
        <v>892.9</v>
      </c>
      <c r="C14" s="3">
        <v>-1.243</v>
      </c>
      <c r="D14" s="3">
        <v>-3.057</v>
      </c>
      <c r="E14" s="3">
        <v>0.5710000000000001</v>
      </c>
      <c r="F14" s="3">
        <v>-1.243</v>
      </c>
      <c r="G14" s="3">
        <v>-3.057</v>
      </c>
      <c r="H14" s="3">
        <v>0.5710000000000001</v>
      </c>
      <c r="I14" s="3">
        <v>0.605</v>
      </c>
      <c r="J14" s="3">
        <v>-1.243</v>
      </c>
      <c r="K14" s="3">
        <v>-5.067</v>
      </c>
      <c r="L14" s="3">
        <v>2.581</v>
      </c>
      <c r="M14" s="3">
        <v>-1.243</v>
      </c>
      <c r="N14" s="3">
        <v>-5.067</v>
      </c>
      <c r="O14" s="3">
        <v>2.581</v>
      </c>
      <c r="P14" s="3">
        <v>1.275</v>
      </c>
    </row>
    <row r="15" spans="1:16" s="3" customFormat="1" ht="15.75">
      <c r="A15" s="3" t="s">
        <v>961</v>
      </c>
      <c r="B15" s="3">
        <v>892.96</v>
      </c>
      <c r="C15" s="3">
        <v>-1.254</v>
      </c>
      <c r="D15" s="3">
        <v>-3.078</v>
      </c>
      <c r="E15" s="3">
        <v>0.5710000000000001</v>
      </c>
      <c r="F15" s="3">
        <v>-1.254</v>
      </c>
      <c r="G15" s="3">
        <v>-3.078</v>
      </c>
      <c r="H15" s="3">
        <v>0.5710000000000001</v>
      </c>
      <c r="I15" s="3">
        <v>0.608</v>
      </c>
      <c r="J15" s="3">
        <v>-1.254</v>
      </c>
      <c r="K15" s="3">
        <v>-5.1</v>
      </c>
      <c r="L15" s="3">
        <v>2.593</v>
      </c>
      <c r="M15" s="3">
        <v>-1.254</v>
      </c>
      <c r="N15" s="3">
        <v>-5.1</v>
      </c>
      <c r="O15" s="3">
        <v>2.593</v>
      </c>
      <c r="P15" s="3">
        <v>1.282</v>
      </c>
    </row>
    <row r="16" spans="1:16" s="3" customFormat="1" ht="15.75">
      <c r="A16" s="3" t="s">
        <v>962</v>
      </c>
      <c r="B16" s="3">
        <v>893.66</v>
      </c>
      <c r="C16" s="3">
        <v>-1.379</v>
      </c>
      <c r="D16" s="3">
        <v>-3.335</v>
      </c>
      <c r="E16" s="3">
        <v>0.578</v>
      </c>
      <c r="F16" s="3">
        <v>-1.379</v>
      </c>
      <c r="G16" s="3">
        <v>-3.335</v>
      </c>
      <c r="H16" s="3">
        <v>0.578</v>
      </c>
      <c r="I16" s="3">
        <v>0.652</v>
      </c>
      <c r="J16" s="3">
        <v>-1.379</v>
      </c>
      <c r="K16" s="3">
        <v>-5.503</v>
      </c>
      <c r="L16" s="3">
        <v>2.746</v>
      </c>
      <c r="M16" s="3">
        <v>-1.379</v>
      </c>
      <c r="N16" s="3">
        <v>-5.503</v>
      </c>
      <c r="O16" s="3">
        <v>2.746</v>
      </c>
      <c r="P16" s="3">
        <v>1.375</v>
      </c>
    </row>
    <row r="17" spans="1:16" s="3" customFormat="1" ht="15.75">
      <c r="A17" s="3" t="s">
        <v>963</v>
      </c>
      <c r="B17" s="3">
        <v>897.73</v>
      </c>
      <c r="C17" s="3">
        <v>-2.154</v>
      </c>
      <c r="D17" s="3">
        <v>-5.087</v>
      </c>
      <c r="E17" s="3">
        <v>0.779</v>
      </c>
      <c r="F17" s="3">
        <v>-2.154</v>
      </c>
      <c r="G17" s="3">
        <v>-5.087</v>
      </c>
      <c r="H17" s="3">
        <v>0.779</v>
      </c>
      <c r="I17" s="3">
        <v>0.978</v>
      </c>
      <c r="J17" s="3">
        <v>-2.154</v>
      </c>
      <c r="K17" s="3">
        <v>-8.337</v>
      </c>
      <c r="L17" s="3">
        <v>4.029</v>
      </c>
      <c r="M17" s="3">
        <v>-2.154</v>
      </c>
      <c r="N17" s="3">
        <v>-8.337</v>
      </c>
      <c r="O17" s="3">
        <v>4.029</v>
      </c>
      <c r="P17" s="3">
        <v>2.061</v>
      </c>
    </row>
    <row r="18" spans="1:16" s="3" customFormat="1" ht="15.75">
      <c r="A18" s="3" t="s">
        <v>964</v>
      </c>
      <c r="B18" s="3">
        <v>898.09</v>
      </c>
      <c r="C18" s="3">
        <v>-2.228</v>
      </c>
      <c r="D18" s="3">
        <v>-5.258</v>
      </c>
      <c r="E18" s="3">
        <v>0.803</v>
      </c>
      <c r="F18" s="3">
        <v>-2.228</v>
      </c>
      <c r="G18" s="3">
        <v>-5.258</v>
      </c>
      <c r="H18" s="3">
        <v>0.803</v>
      </c>
      <c r="I18" s="3">
        <v>1.01</v>
      </c>
      <c r="J18" s="3">
        <v>-2.228</v>
      </c>
      <c r="K18" s="3">
        <v>-8.616</v>
      </c>
      <c r="L18" s="3">
        <v>4.16</v>
      </c>
      <c r="M18" s="3">
        <v>-2.228</v>
      </c>
      <c r="N18" s="3">
        <v>-8.616</v>
      </c>
      <c r="O18" s="3">
        <v>4.16</v>
      </c>
      <c r="P18" s="3">
        <v>2.129</v>
      </c>
    </row>
    <row r="19" spans="1:16" s="3" customFormat="1" ht="15.75">
      <c r="A19" s="3" t="s">
        <v>965</v>
      </c>
      <c r="B19" s="3">
        <v>902.15</v>
      </c>
      <c r="C19" s="3">
        <v>-3.116</v>
      </c>
      <c r="D19" s="3">
        <v>-7.298</v>
      </c>
      <c r="E19" s="3">
        <v>1.066</v>
      </c>
      <c r="F19" s="3">
        <v>-3.116</v>
      </c>
      <c r="G19" s="3">
        <v>-7.298</v>
      </c>
      <c r="H19" s="3">
        <v>1.066</v>
      </c>
      <c r="I19" s="3">
        <v>1.394</v>
      </c>
      <c r="J19" s="3">
        <v>-3.116</v>
      </c>
      <c r="K19" s="3">
        <v>-11.932</v>
      </c>
      <c r="L19" s="3">
        <v>5.701</v>
      </c>
      <c r="M19" s="3">
        <v>-3.116</v>
      </c>
      <c r="N19" s="3">
        <v>-11.932</v>
      </c>
      <c r="O19" s="3">
        <v>5.701</v>
      </c>
      <c r="P19" s="3">
        <v>2.939</v>
      </c>
    </row>
    <row r="20" spans="1:16" s="3" customFormat="1" ht="15.75">
      <c r="A20" s="3" t="s">
        <v>966</v>
      </c>
      <c r="B20" s="3">
        <v>902.48</v>
      </c>
      <c r="C20" s="3">
        <v>-3.192</v>
      </c>
      <c r="D20" s="3">
        <v>-7.47</v>
      </c>
      <c r="E20" s="3">
        <v>1.086</v>
      </c>
      <c r="F20" s="3">
        <v>-3.192</v>
      </c>
      <c r="G20" s="3">
        <v>-7.47</v>
      </c>
      <c r="H20" s="3">
        <v>1.086</v>
      </c>
      <c r="I20" s="3">
        <v>1.426</v>
      </c>
      <c r="J20" s="3">
        <v>-3.192</v>
      </c>
      <c r="K20" s="3">
        <v>-12.211</v>
      </c>
      <c r="L20" s="3">
        <v>5.827</v>
      </c>
      <c r="M20" s="3">
        <v>-3.192</v>
      </c>
      <c r="N20" s="3">
        <v>-12.211</v>
      </c>
      <c r="O20" s="3">
        <v>5.827</v>
      </c>
      <c r="P20" s="3">
        <v>3.006</v>
      </c>
    </row>
    <row r="21" spans="1:16" s="3" customFormat="1" ht="15.75">
      <c r="A21" s="3" t="s">
        <v>967</v>
      </c>
      <c r="B21" s="3">
        <v>902.78</v>
      </c>
      <c r="C21" s="3">
        <v>-3.263</v>
      </c>
      <c r="D21" s="3">
        <v>-7.631</v>
      </c>
      <c r="E21" s="3">
        <v>1.105</v>
      </c>
      <c r="F21" s="3">
        <v>-3.263</v>
      </c>
      <c r="G21" s="3">
        <v>-7.631</v>
      </c>
      <c r="H21" s="3">
        <v>1.105</v>
      </c>
      <c r="I21" s="3">
        <v>1.456</v>
      </c>
      <c r="J21" s="3">
        <v>-3.263</v>
      </c>
      <c r="K21" s="3">
        <v>-12.471</v>
      </c>
      <c r="L21" s="3">
        <v>5.945</v>
      </c>
      <c r="M21" s="3">
        <v>-3.263</v>
      </c>
      <c r="N21" s="3">
        <v>-12.471</v>
      </c>
      <c r="O21" s="3">
        <v>5.945</v>
      </c>
      <c r="P21" s="3">
        <v>3.069</v>
      </c>
    </row>
    <row r="22" spans="1:16" s="3" customFormat="1" ht="15.75">
      <c r="A22" s="3" t="s">
        <v>968</v>
      </c>
      <c r="B22" s="3">
        <v>902.92</v>
      </c>
      <c r="C22" s="3">
        <v>-3.294</v>
      </c>
      <c r="D22" s="3">
        <v>-7.701</v>
      </c>
      <c r="E22" s="3">
        <v>1.113</v>
      </c>
      <c r="F22" s="3">
        <v>-3.294</v>
      </c>
      <c r="G22" s="3">
        <v>-7.701</v>
      </c>
      <c r="H22" s="3">
        <v>1.113</v>
      </c>
      <c r="I22" s="3">
        <v>1.469</v>
      </c>
      <c r="J22" s="3">
        <v>-3.294</v>
      </c>
      <c r="K22" s="3">
        <v>-12.584</v>
      </c>
      <c r="L22" s="3">
        <v>5.996</v>
      </c>
      <c r="M22" s="3">
        <v>-3.294</v>
      </c>
      <c r="N22" s="3">
        <v>-12.584</v>
      </c>
      <c r="O22" s="3">
        <v>5.996</v>
      </c>
      <c r="P22" s="3">
        <v>3.097</v>
      </c>
    </row>
    <row r="23" spans="1:16" s="3" customFormat="1" ht="15.75">
      <c r="A23" s="3" t="s">
        <v>969</v>
      </c>
      <c r="B23" s="3">
        <v>905.86</v>
      </c>
      <c r="C23" s="3">
        <v>-3.378</v>
      </c>
      <c r="D23" s="3">
        <v>-7.862</v>
      </c>
      <c r="E23" s="3">
        <v>1.106</v>
      </c>
      <c r="F23" s="3">
        <v>-3.378</v>
      </c>
      <c r="G23" s="3">
        <v>-7.862</v>
      </c>
      <c r="H23" s="3">
        <v>1.106</v>
      </c>
      <c r="I23" s="3">
        <v>1.495</v>
      </c>
      <c r="J23" s="3">
        <v>-3.378</v>
      </c>
      <c r="K23" s="3">
        <v>-12.831</v>
      </c>
      <c r="L23" s="3">
        <v>6.074</v>
      </c>
      <c r="M23" s="3">
        <v>-3.378</v>
      </c>
      <c r="N23" s="3">
        <v>-12.831</v>
      </c>
      <c r="O23" s="3">
        <v>6.074</v>
      </c>
      <c r="P23" s="3">
        <v>3.151</v>
      </c>
    </row>
    <row r="24" spans="1:16" s="3" customFormat="1" ht="15.75">
      <c r="A24" s="3" t="s">
        <v>970</v>
      </c>
      <c r="B24" s="3">
        <v>905.92</v>
      </c>
      <c r="C24" s="3">
        <v>-3.368</v>
      </c>
      <c r="D24" s="3">
        <v>-7.837</v>
      </c>
      <c r="E24" s="3">
        <v>1.101</v>
      </c>
      <c r="F24" s="3">
        <v>-3.368</v>
      </c>
      <c r="G24" s="3">
        <v>-7.837</v>
      </c>
      <c r="H24" s="3">
        <v>1.101</v>
      </c>
      <c r="I24" s="3">
        <v>1.49</v>
      </c>
      <c r="J24" s="3">
        <v>-3.368</v>
      </c>
      <c r="K24" s="3">
        <v>-12.789</v>
      </c>
      <c r="L24" s="3">
        <v>6.054</v>
      </c>
      <c r="M24" s="3">
        <v>-3.368</v>
      </c>
      <c r="N24" s="3">
        <v>-12.789</v>
      </c>
      <c r="O24" s="3">
        <v>6.054</v>
      </c>
      <c r="P24" s="3">
        <v>3.14</v>
      </c>
    </row>
    <row r="25" spans="1:16" s="3" customFormat="1" ht="15.75">
      <c r="A25" s="3" t="s">
        <v>971</v>
      </c>
      <c r="B25" s="3">
        <v>906.63</v>
      </c>
      <c r="C25" s="3">
        <v>-3.243</v>
      </c>
      <c r="D25" s="3">
        <v>-7.541</v>
      </c>
      <c r="E25" s="3">
        <v>1.055</v>
      </c>
      <c r="F25" s="3">
        <v>-3.243</v>
      </c>
      <c r="G25" s="3">
        <v>-7.541</v>
      </c>
      <c r="H25" s="3">
        <v>1.055</v>
      </c>
      <c r="I25" s="3">
        <v>1.433</v>
      </c>
      <c r="J25" s="3">
        <v>-3.243</v>
      </c>
      <c r="K25" s="3">
        <v>-12.304</v>
      </c>
      <c r="L25" s="3">
        <v>5.818</v>
      </c>
      <c r="M25" s="3">
        <v>-3.243</v>
      </c>
      <c r="N25" s="3">
        <v>-12.304</v>
      </c>
      <c r="O25" s="3">
        <v>5.818</v>
      </c>
      <c r="P25" s="3">
        <v>3.02</v>
      </c>
    </row>
    <row r="26" spans="1:16" s="3" customFormat="1" ht="15.75">
      <c r="A26" s="3" t="s">
        <v>972</v>
      </c>
      <c r="B26" s="3">
        <v>910.69</v>
      </c>
      <c r="C26" s="3">
        <v>-2.581</v>
      </c>
      <c r="D26" s="3">
        <v>-5.927</v>
      </c>
      <c r="E26" s="3">
        <v>0.765</v>
      </c>
      <c r="F26" s="3">
        <v>-2.581</v>
      </c>
      <c r="G26" s="3">
        <v>-5.927</v>
      </c>
      <c r="H26" s="3">
        <v>0.765</v>
      </c>
      <c r="I26" s="3">
        <v>1.115</v>
      </c>
      <c r="J26" s="3">
        <v>-2.581</v>
      </c>
      <c r="K26" s="3">
        <v>-9.635</v>
      </c>
      <c r="L26" s="3">
        <v>4.473</v>
      </c>
      <c r="M26" s="3">
        <v>-2.581</v>
      </c>
      <c r="N26" s="3">
        <v>-9.635</v>
      </c>
      <c r="O26" s="3">
        <v>4.473</v>
      </c>
      <c r="P26" s="3">
        <v>2.351</v>
      </c>
    </row>
    <row r="27" spans="1:16" s="3" customFormat="1" ht="15.75">
      <c r="A27" s="3" t="s">
        <v>973</v>
      </c>
      <c r="B27" s="3">
        <v>911.05</v>
      </c>
      <c r="C27" s="3">
        <v>-2.528</v>
      </c>
      <c r="D27" s="3">
        <v>-5.793</v>
      </c>
      <c r="E27" s="3">
        <v>0.738</v>
      </c>
      <c r="F27" s="3">
        <v>-2.528</v>
      </c>
      <c r="G27" s="3">
        <v>-5.793</v>
      </c>
      <c r="H27" s="3">
        <v>0.738</v>
      </c>
      <c r="I27" s="3">
        <v>1.089</v>
      </c>
      <c r="J27" s="3">
        <v>-2.528</v>
      </c>
      <c r="K27" s="3">
        <v>-9.412</v>
      </c>
      <c r="L27" s="3">
        <v>4.357</v>
      </c>
      <c r="M27" s="3">
        <v>-2.528</v>
      </c>
      <c r="N27" s="3">
        <v>-9.412</v>
      </c>
      <c r="O27" s="3">
        <v>4.357</v>
      </c>
      <c r="P27" s="3">
        <v>2.295</v>
      </c>
    </row>
    <row r="28" spans="1:16" s="3" customFormat="1" ht="15.75">
      <c r="A28" s="3" t="s">
        <v>974</v>
      </c>
      <c r="B28" s="3">
        <v>915.12</v>
      </c>
      <c r="C28" s="3">
        <v>-1.978</v>
      </c>
      <c r="D28" s="3">
        <v>-4.413</v>
      </c>
      <c r="E28" s="3">
        <v>0.457</v>
      </c>
      <c r="F28" s="3">
        <v>-1.978</v>
      </c>
      <c r="G28" s="3">
        <v>-4.413</v>
      </c>
      <c r="H28" s="3">
        <v>0.457</v>
      </c>
      <c r="I28" s="3">
        <v>0.812</v>
      </c>
      <c r="J28" s="3">
        <v>-1.978</v>
      </c>
      <c r="K28" s="3">
        <v>-7.111</v>
      </c>
      <c r="L28" s="3">
        <v>3.155</v>
      </c>
      <c r="M28" s="3">
        <v>-1.978</v>
      </c>
      <c r="N28" s="3">
        <v>-7.111</v>
      </c>
      <c r="O28" s="3">
        <v>3.155</v>
      </c>
      <c r="P28" s="3">
        <v>1.711</v>
      </c>
    </row>
    <row r="29" spans="1:16" s="3" customFormat="1" ht="15.75">
      <c r="A29" s="3" t="s">
        <v>975</v>
      </c>
      <c r="B29" s="3">
        <v>915.45</v>
      </c>
      <c r="C29" s="3">
        <v>-1.938</v>
      </c>
      <c r="D29" s="3">
        <v>-4.315</v>
      </c>
      <c r="E29" s="3">
        <v>0.438</v>
      </c>
      <c r="F29" s="3">
        <v>-1.938</v>
      </c>
      <c r="G29" s="3">
        <v>-4.315</v>
      </c>
      <c r="H29" s="3">
        <v>0.438</v>
      </c>
      <c r="I29" s="3">
        <v>0.792</v>
      </c>
      <c r="J29" s="3">
        <v>-1.938</v>
      </c>
      <c r="K29" s="3">
        <v>-6.948</v>
      </c>
      <c r="L29" s="3">
        <v>3.071</v>
      </c>
      <c r="M29" s="3">
        <v>-1.938</v>
      </c>
      <c r="N29" s="3">
        <v>-6.948</v>
      </c>
      <c r="O29" s="3">
        <v>3.071</v>
      </c>
      <c r="P29" s="3">
        <v>1.67</v>
      </c>
    </row>
    <row r="30" spans="1:16" s="3" customFormat="1" ht="15.75">
      <c r="A30" s="3" t="s">
        <v>976</v>
      </c>
      <c r="B30" s="3">
        <v>915.75</v>
      </c>
      <c r="C30" s="3">
        <v>-1.902</v>
      </c>
      <c r="D30" s="3">
        <v>-4.225</v>
      </c>
      <c r="E30" s="3">
        <v>0.422</v>
      </c>
      <c r="F30" s="3">
        <v>-1.902</v>
      </c>
      <c r="G30" s="3">
        <v>-4.225</v>
      </c>
      <c r="H30" s="3">
        <v>0.422</v>
      </c>
      <c r="I30" s="3">
        <v>0.775</v>
      </c>
      <c r="J30" s="3">
        <v>-1.902</v>
      </c>
      <c r="K30" s="3">
        <v>-6.801</v>
      </c>
      <c r="L30" s="3">
        <v>2.998</v>
      </c>
      <c r="M30" s="3">
        <v>-1.902</v>
      </c>
      <c r="N30" s="3">
        <v>-6.801</v>
      </c>
      <c r="O30" s="3">
        <v>2.998</v>
      </c>
      <c r="P30" s="3">
        <v>1.633</v>
      </c>
    </row>
    <row r="31" spans="1:16" s="3" customFormat="1" ht="15.75">
      <c r="A31" s="3" t="s">
        <v>977</v>
      </c>
      <c r="B31" s="3">
        <v>915.88</v>
      </c>
      <c r="C31" s="3">
        <v>-1.885</v>
      </c>
      <c r="D31" s="3">
        <v>-4.187</v>
      </c>
      <c r="E31" s="3">
        <v>0.41600000000000004</v>
      </c>
      <c r="F31" s="3">
        <v>-1.885</v>
      </c>
      <c r="G31" s="3">
        <v>-4.187</v>
      </c>
      <c r="H31" s="3">
        <v>0.41600000000000004</v>
      </c>
      <c r="I31" s="3">
        <v>0.767</v>
      </c>
      <c r="J31" s="3">
        <v>-1.885</v>
      </c>
      <c r="K31" s="3">
        <v>-6.737</v>
      </c>
      <c r="L31" s="3">
        <v>2.966</v>
      </c>
      <c r="M31" s="3">
        <v>-1.885</v>
      </c>
      <c r="N31" s="3">
        <v>-6.737</v>
      </c>
      <c r="O31" s="3">
        <v>2.966</v>
      </c>
      <c r="P31" s="3">
        <v>1.617</v>
      </c>
    </row>
    <row r="32" spans="1:16" s="3" customFormat="1" ht="15.75">
      <c r="A32" s="3" t="s">
        <v>978</v>
      </c>
      <c r="B32" s="3">
        <v>918.42</v>
      </c>
      <c r="C32" s="3">
        <v>-1.809</v>
      </c>
      <c r="D32" s="3">
        <v>-4.034</v>
      </c>
      <c r="E32" s="3">
        <v>0.41600000000000004</v>
      </c>
      <c r="F32" s="3">
        <v>-1.809</v>
      </c>
      <c r="G32" s="3">
        <v>-4.034</v>
      </c>
      <c r="H32" s="3">
        <v>0.41600000000000004</v>
      </c>
      <c r="I32" s="3">
        <v>0.742</v>
      </c>
      <c r="J32" s="3">
        <v>-1.809</v>
      </c>
      <c r="K32" s="3">
        <v>-6.5</v>
      </c>
      <c r="L32" s="3">
        <v>2.882</v>
      </c>
      <c r="M32" s="3">
        <v>-1.809</v>
      </c>
      <c r="N32" s="3">
        <v>-6.5</v>
      </c>
      <c r="O32" s="3">
        <v>2.882</v>
      </c>
      <c r="P32" s="3">
        <v>1.564</v>
      </c>
    </row>
    <row r="33" spans="1:16" s="3" customFormat="1" ht="15.75">
      <c r="A33" s="3" t="s">
        <v>979</v>
      </c>
      <c r="B33" s="3">
        <v>918.48</v>
      </c>
      <c r="C33" s="3">
        <v>-1.813</v>
      </c>
      <c r="D33" s="3">
        <v>-4.044</v>
      </c>
      <c r="E33" s="3">
        <v>0.419</v>
      </c>
      <c r="F33" s="3">
        <v>-1.813</v>
      </c>
      <c r="G33" s="3">
        <v>-4.044</v>
      </c>
      <c r="H33" s="3">
        <v>0.419</v>
      </c>
      <c r="I33" s="3">
        <v>0.744</v>
      </c>
      <c r="J33" s="3">
        <v>-1.813</v>
      </c>
      <c r="K33" s="3">
        <v>-6.517</v>
      </c>
      <c r="L33" s="3">
        <v>2.892</v>
      </c>
      <c r="M33" s="3">
        <v>-1.813</v>
      </c>
      <c r="N33" s="3">
        <v>-6.517</v>
      </c>
      <c r="O33" s="3">
        <v>2.892</v>
      </c>
      <c r="P33" s="3">
        <v>1.568</v>
      </c>
    </row>
    <row r="34" spans="1:16" s="3" customFormat="1" ht="15.75">
      <c r="A34" s="3" t="s">
        <v>980</v>
      </c>
      <c r="B34" s="3">
        <v>918.55</v>
      </c>
      <c r="C34" s="3">
        <v>-1.817</v>
      </c>
      <c r="D34" s="3">
        <v>-4.056</v>
      </c>
      <c r="E34" s="3">
        <v>0.423</v>
      </c>
      <c r="F34" s="3">
        <v>-1.817</v>
      </c>
      <c r="G34" s="3">
        <v>-4.056</v>
      </c>
      <c r="H34" s="3">
        <v>0.423</v>
      </c>
      <c r="I34" s="3">
        <v>0.746</v>
      </c>
      <c r="J34" s="3">
        <v>-1.817</v>
      </c>
      <c r="K34" s="3">
        <v>-6.537</v>
      </c>
      <c r="L34" s="3">
        <v>2.904</v>
      </c>
      <c r="M34" s="3">
        <v>-1.817</v>
      </c>
      <c r="N34" s="3">
        <v>-6.537</v>
      </c>
      <c r="O34" s="3">
        <v>2.904</v>
      </c>
      <c r="P34" s="3">
        <v>1.573</v>
      </c>
    </row>
    <row r="35" spans="1:16" s="3" customFormat="1" ht="15.75">
      <c r="A35" s="3" t="s">
        <v>981</v>
      </c>
      <c r="B35" s="3">
        <v>919.01</v>
      </c>
      <c r="C35" s="3">
        <v>-1.844</v>
      </c>
      <c r="D35" s="3">
        <v>-4.135</v>
      </c>
      <c r="E35" s="3">
        <v>0.447</v>
      </c>
      <c r="F35" s="3">
        <v>-1.844</v>
      </c>
      <c r="G35" s="3">
        <v>-4.135</v>
      </c>
      <c r="H35" s="3">
        <v>0.447</v>
      </c>
      <c r="I35" s="3">
        <v>0.764</v>
      </c>
      <c r="J35" s="3">
        <v>-1.844</v>
      </c>
      <c r="K35" s="3">
        <v>-6.674</v>
      </c>
      <c r="L35" s="3">
        <v>2.986</v>
      </c>
      <c r="M35" s="3">
        <v>-1.844</v>
      </c>
      <c r="N35" s="3">
        <v>-6.674</v>
      </c>
      <c r="O35" s="3">
        <v>2.986</v>
      </c>
      <c r="P35" s="3">
        <v>1.61</v>
      </c>
    </row>
    <row r="36" spans="1:16" s="3" customFormat="1" ht="15.75">
      <c r="A36" s="3" t="s">
        <v>982</v>
      </c>
      <c r="B36" s="3">
        <v>919.72</v>
      </c>
      <c r="C36" s="3">
        <v>-1.887</v>
      </c>
      <c r="D36" s="3">
        <v>-4.268</v>
      </c>
      <c r="E36" s="3">
        <v>0.494</v>
      </c>
      <c r="F36" s="3">
        <v>-1.887</v>
      </c>
      <c r="G36" s="3">
        <v>-4.268</v>
      </c>
      <c r="H36" s="3">
        <v>0.494</v>
      </c>
      <c r="I36" s="3">
        <v>0.794</v>
      </c>
      <c r="J36" s="3">
        <v>-1.887</v>
      </c>
      <c r="K36" s="3">
        <v>-6.906</v>
      </c>
      <c r="L36" s="3">
        <v>3.132</v>
      </c>
      <c r="M36" s="3">
        <v>-1.887</v>
      </c>
      <c r="N36" s="3">
        <v>-6.906</v>
      </c>
      <c r="O36" s="3">
        <v>3.132</v>
      </c>
      <c r="P36" s="3">
        <v>1.673</v>
      </c>
    </row>
    <row r="37" spans="1:16" s="3" customFormat="1" ht="15.75">
      <c r="A37" s="3" t="s">
        <v>983</v>
      </c>
      <c r="B37" s="3">
        <v>925.82</v>
      </c>
      <c r="C37" s="3">
        <v>-2.379</v>
      </c>
      <c r="D37" s="3">
        <v>-5.784</v>
      </c>
      <c r="E37" s="3">
        <v>1.026</v>
      </c>
      <c r="F37" s="3">
        <v>-2.379</v>
      </c>
      <c r="G37" s="3">
        <v>-5.784</v>
      </c>
      <c r="H37" s="3">
        <v>1.026</v>
      </c>
      <c r="I37" s="3">
        <v>1.135</v>
      </c>
      <c r="J37" s="3">
        <v>-2.379</v>
      </c>
      <c r="K37" s="3">
        <v>-9.557</v>
      </c>
      <c r="L37" s="3">
        <v>4.8</v>
      </c>
      <c r="M37" s="3">
        <v>-2.379</v>
      </c>
      <c r="N37" s="3">
        <v>-9.557</v>
      </c>
      <c r="O37" s="3">
        <v>4.8</v>
      </c>
      <c r="P37" s="3">
        <v>2.393</v>
      </c>
    </row>
    <row r="38" spans="1:16" s="3" customFormat="1" ht="15.75">
      <c r="A38" s="3" t="s">
        <v>984</v>
      </c>
      <c r="B38" s="3">
        <v>926.18</v>
      </c>
      <c r="C38" s="3">
        <v>-2.415</v>
      </c>
      <c r="D38" s="3">
        <v>-5.89</v>
      </c>
      <c r="E38" s="3">
        <v>1.06</v>
      </c>
      <c r="F38" s="3">
        <v>-2.415</v>
      </c>
      <c r="G38" s="3">
        <v>-5.89</v>
      </c>
      <c r="H38" s="3">
        <v>1.06</v>
      </c>
      <c r="I38" s="3">
        <v>1.158</v>
      </c>
      <c r="J38" s="3">
        <v>-2.415</v>
      </c>
      <c r="K38" s="3">
        <v>-9.741</v>
      </c>
      <c r="L38" s="3">
        <v>4.911</v>
      </c>
      <c r="M38" s="3">
        <v>-2.415</v>
      </c>
      <c r="N38" s="3">
        <v>-9.741</v>
      </c>
      <c r="O38" s="3">
        <v>4.911</v>
      </c>
      <c r="P38" s="3">
        <v>2.442</v>
      </c>
    </row>
    <row r="39" spans="1:16" s="3" customFormat="1" ht="15.75">
      <c r="A39" s="3" t="s">
        <v>985</v>
      </c>
      <c r="B39" s="3">
        <v>932.28</v>
      </c>
      <c r="C39" s="3">
        <v>-3.16</v>
      </c>
      <c r="D39" s="3">
        <v>-7.903</v>
      </c>
      <c r="E39" s="3">
        <v>1.582</v>
      </c>
      <c r="F39" s="3">
        <v>-3.16</v>
      </c>
      <c r="G39" s="3">
        <v>-7.903</v>
      </c>
      <c r="H39" s="3">
        <v>1.582</v>
      </c>
      <c r="I39" s="3">
        <v>1.581</v>
      </c>
      <c r="J39" s="3">
        <v>-3.16</v>
      </c>
      <c r="K39" s="3">
        <v>-13.157</v>
      </c>
      <c r="L39" s="3">
        <v>6.837</v>
      </c>
      <c r="M39" s="3">
        <v>-3.16</v>
      </c>
      <c r="N39" s="3">
        <v>-13.157</v>
      </c>
      <c r="O39" s="3">
        <v>6.837</v>
      </c>
      <c r="P39" s="3">
        <v>3.332</v>
      </c>
    </row>
    <row r="40" spans="1:16" s="3" customFormat="1" ht="15.75">
      <c r="A40" s="3" t="s">
        <v>986</v>
      </c>
      <c r="B40" s="3">
        <v>933.11</v>
      </c>
      <c r="C40" s="3">
        <v>-3.279</v>
      </c>
      <c r="D40" s="3">
        <v>-8.203</v>
      </c>
      <c r="E40" s="3">
        <v>1.644</v>
      </c>
      <c r="F40" s="3">
        <v>-3.279</v>
      </c>
      <c r="G40" s="3">
        <v>-8.203</v>
      </c>
      <c r="H40" s="3">
        <v>1.644</v>
      </c>
      <c r="I40" s="3">
        <v>1.641</v>
      </c>
      <c r="J40" s="3">
        <v>-3.279</v>
      </c>
      <c r="K40" s="3">
        <v>-13.658</v>
      </c>
      <c r="L40" s="3">
        <v>7.1</v>
      </c>
      <c r="M40" s="3">
        <v>-3.279</v>
      </c>
      <c r="N40" s="3">
        <v>-13.658</v>
      </c>
      <c r="O40" s="3">
        <v>7.1</v>
      </c>
      <c r="P40" s="3">
        <v>3.46</v>
      </c>
    </row>
    <row r="41" spans="1:16" s="3" customFormat="1" ht="15.75">
      <c r="A41" s="3" t="s">
        <v>987</v>
      </c>
      <c r="B41" s="3">
        <v>933.41</v>
      </c>
      <c r="C41" s="3">
        <v>-3.323</v>
      </c>
      <c r="D41" s="3">
        <v>-8.313</v>
      </c>
      <c r="E41" s="3">
        <v>1.667</v>
      </c>
      <c r="F41" s="3">
        <v>-3.323</v>
      </c>
      <c r="G41" s="3">
        <v>-8.313</v>
      </c>
      <c r="H41" s="3">
        <v>1.667</v>
      </c>
      <c r="I41" s="3">
        <v>1.663</v>
      </c>
      <c r="J41" s="3">
        <v>-3.323</v>
      </c>
      <c r="K41" s="3">
        <v>-13.842</v>
      </c>
      <c r="L41" s="3">
        <v>7.197</v>
      </c>
      <c r="M41" s="3">
        <v>-3.323</v>
      </c>
      <c r="N41" s="3">
        <v>-13.842</v>
      </c>
      <c r="O41" s="3">
        <v>7.197</v>
      </c>
      <c r="P41" s="3">
        <v>3.5060000000000002</v>
      </c>
    </row>
    <row r="42" spans="1:16" s="3" customFormat="1" ht="15.75">
      <c r="A42" s="3" t="s">
        <v>988</v>
      </c>
      <c r="B42" s="3">
        <v>933.58</v>
      </c>
      <c r="C42" s="3">
        <v>-3.346</v>
      </c>
      <c r="D42" s="3">
        <v>-8.373</v>
      </c>
      <c r="E42" s="3">
        <v>1.68</v>
      </c>
      <c r="F42" s="3">
        <v>-3.346</v>
      </c>
      <c r="G42" s="3">
        <v>-8.373</v>
      </c>
      <c r="H42" s="3">
        <v>1.68</v>
      </c>
      <c r="I42" s="3">
        <v>1.675</v>
      </c>
      <c r="J42" s="3">
        <v>-3.346</v>
      </c>
      <c r="K42" s="3">
        <v>-13.942</v>
      </c>
      <c r="L42" s="3">
        <v>7.249</v>
      </c>
      <c r="M42" s="3">
        <v>-3.346</v>
      </c>
      <c r="N42" s="3">
        <v>-13.942</v>
      </c>
      <c r="O42" s="3">
        <v>7.249</v>
      </c>
      <c r="P42" s="3">
        <v>3.532</v>
      </c>
    </row>
    <row r="43" spans="1:16" s="3" customFormat="1" ht="15.75">
      <c r="A43" s="3" t="s">
        <v>989</v>
      </c>
      <c r="B43" s="3">
        <v>935.71</v>
      </c>
      <c r="C43" s="3">
        <v>-3.339</v>
      </c>
      <c r="D43" s="3">
        <v>-8.367</v>
      </c>
      <c r="E43" s="3">
        <v>1.689</v>
      </c>
      <c r="F43" s="3">
        <v>-3.339</v>
      </c>
      <c r="G43" s="3">
        <v>-8.367</v>
      </c>
      <c r="H43" s="3">
        <v>1.689</v>
      </c>
      <c r="I43" s="3">
        <v>1.676</v>
      </c>
      <c r="J43" s="3">
        <v>-3.339</v>
      </c>
      <c r="K43" s="3">
        <v>-13.939</v>
      </c>
      <c r="L43" s="3">
        <v>7.261</v>
      </c>
      <c r="M43" s="3">
        <v>-3.339</v>
      </c>
      <c r="N43" s="3">
        <v>-13.939</v>
      </c>
      <c r="O43" s="3">
        <v>7.261</v>
      </c>
      <c r="P43" s="3">
        <v>3.533</v>
      </c>
    </row>
    <row r="44" spans="1:16" s="3" customFormat="1" ht="15.75">
      <c r="A44" s="3" t="s">
        <v>990</v>
      </c>
      <c r="B44" s="3">
        <v>935.79</v>
      </c>
      <c r="C44" s="3">
        <v>-3.328</v>
      </c>
      <c r="D44" s="3">
        <v>-8.339</v>
      </c>
      <c r="E44" s="3">
        <v>1.684</v>
      </c>
      <c r="F44" s="3">
        <v>-3.328</v>
      </c>
      <c r="G44" s="3">
        <v>-8.339</v>
      </c>
      <c r="H44" s="3">
        <v>1.684</v>
      </c>
      <c r="I44" s="3">
        <v>1.671</v>
      </c>
      <c r="J44" s="3">
        <v>-3.328</v>
      </c>
      <c r="K44" s="3">
        <v>-13.892</v>
      </c>
      <c r="L44" s="3">
        <v>7.237</v>
      </c>
      <c r="M44" s="3">
        <v>-3.328</v>
      </c>
      <c r="N44" s="3">
        <v>-13.892</v>
      </c>
      <c r="O44" s="3">
        <v>7.237</v>
      </c>
      <c r="P44" s="3">
        <v>3.522</v>
      </c>
    </row>
    <row r="45" spans="1:16" s="3" customFormat="1" ht="15.75">
      <c r="A45" s="3" t="s">
        <v>991</v>
      </c>
      <c r="B45" s="3">
        <v>935.85</v>
      </c>
      <c r="C45" s="3">
        <v>-3.318</v>
      </c>
      <c r="D45" s="3">
        <v>-8.314</v>
      </c>
      <c r="E45" s="3">
        <v>1.679</v>
      </c>
      <c r="F45" s="3">
        <v>-3.318</v>
      </c>
      <c r="G45" s="3">
        <v>-8.314</v>
      </c>
      <c r="H45" s="3">
        <v>1.679</v>
      </c>
      <c r="I45" s="3">
        <v>1.666</v>
      </c>
      <c r="J45" s="3">
        <v>-3.318</v>
      </c>
      <c r="K45" s="3">
        <v>-13.851</v>
      </c>
      <c r="L45" s="3">
        <v>7.216</v>
      </c>
      <c r="M45" s="3">
        <v>-3.318</v>
      </c>
      <c r="N45" s="3">
        <v>-13.851</v>
      </c>
      <c r="O45" s="3">
        <v>7.216</v>
      </c>
      <c r="P45" s="3">
        <v>3.511</v>
      </c>
    </row>
    <row r="46" spans="1:16" s="3" customFormat="1" ht="15.75">
      <c r="A46" s="3" t="s">
        <v>992</v>
      </c>
      <c r="B46" s="3">
        <v>936.31</v>
      </c>
      <c r="C46" s="3">
        <v>-3.249</v>
      </c>
      <c r="D46" s="3">
        <v>-8.147</v>
      </c>
      <c r="E46" s="3">
        <v>1.649</v>
      </c>
      <c r="F46" s="3">
        <v>-3.249</v>
      </c>
      <c r="G46" s="3">
        <v>-8.147</v>
      </c>
      <c r="H46" s="3">
        <v>1.649</v>
      </c>
      <c r="I46" s="3">
        <v>1.633</v>
      </c>
      <c r="J46" s="3">
        <v>-3.249</v>
      </c>
      <c r="K46" s="3">
        <v>-13.574</v>
      </c>
      <c r="L46" s="3">
        <v>7.076</v>
      </c>
      <c r="M46" s="3">
        <v>-3.249</v>
      </c>
      <c r="N46" s="3">
        <v>-13.574</v>
      </c>
      <c r="O46" s="3">
        <v>7.076</v>
      </c>
      <c r="P46" s="3">
        <v>3.442</v>
      </c>
    </row>
    <row r="47" spans="1:16" s="3" customFormat="1" ht="15.75">
      <c r="A47" s="3" t="s">
        <v>993</v>
      </c>
      <c r="B47" s="3">
        <v>936.4</v>
      </c>
      <c r="C47" s="3">
        <v>-3.236</v>
      </c>
      <c r="D47" s="3">
        <v>-8.114</v>
      </c>
      <c r="E47" s="3">
        <v>1.643</v>
      </c>
      <c r="F47" s="3">
        <v>-3.236</v>
      </c>
      <c r="G47" s="3">
        <v>-8.114</v>
      </c>
      <c r="H47" s="3">
        <v>1.643</v>
      </c>
      <c r="I47" s="3">
        <v>1.6260000000000001</v>
      </c>
      <c r="J47" s="3">
        <v>-3.236</v>
      </c>
      <c r="K47" s="3">
        <v>-13.52</v>
      </c>
      <c r="L47" s="3">
        <v>7.049</v>
      </c>
      <c r="M47" s="3">
        <v>-3.236</v>
      </c>
      <c r="N47" s="3">
        <v>-13.52</v>
      </c>
      <c r="O47" s="3">
        <v>7.049</v>
      </c>
      <c r="P47" s="3">
        <v>3.428</v>
      </c>
    </row>
    <row r="48" spans="1:16" s="3" customFormat="1" ht="15.75">
      <c r="A48" s="3" t="s">
        <v>994</v>
      </c>
      <c r="B48" s="3">
        <v>936.55</v>
      </c>
      <c r="C48" s="3">
        <v>-3.213</v>
      </c>
      <c r="D48" s="3">
        <v>-8.058</v>
      </c>
      <c r="E48" s="3">
        <v>1.633</v>
      </c>
      <c r="F48" s="3">
        <v>-3.213</v>
      </c>
      <c r="G48" s="3">
        <v>-8.058</v>
      </c>
      <c r="H48" s="3">
        <v>1.633</v>
      </c>
      <c r="I48" s="3">
        <v>1.615</v>
      </c>
      <c r="J48" s="3">
        <v>-3.213</v>
      </c>
      <c r="K48" s="3">
        <v>-13.428</v>
      </c>
      <c r="L48" s="3">
        <v>7.002</v>
      </c>
      <c r="M48" s="3">
        <v>-3.213</v>
      </c>
      <c r="N48" s="3">
        <v>-13.428</v>
      </c>
      <c r="O48" s="3">
        <v>7.002</v>
      </c>
      <c r="P48" s="3">
        <v>3.405</v>
      </c>
    </row>
    <row r="49" spans="1:16" s="3" customFormat="1" ht="15.75">
      <c r="A49" s="3" t="s">
        <v>995</v>
      </c>
      <c r="B49" s="3">
        <v>937.01</v>
      </c>
      <c r="C49" s="3">
        <v>-3.144</v>
      </c>
      <c r="D49" s="3">
        <v>-7.891</v>
      </c>
      <c r="E49" s="3">
        <v>1.603</v>
      </c>
      <c r="F49" s="3">
        <v>-3.144</v>
      </c>
      <c r="G49" s="3">
        <v>-7.891</v>
      </c>
      <c r="H49" s="3">
        <v>1.603</v>
      </c>
      <c r="I49" s="3">
        <v>1.582</v>
      </c>
      <c r="J49" s="3">
        <v>-3.144</v>
      </c>
      <c r="K49" s="3">
        <v>-13.15</v>
      </c>
      <c r="L49" s="3">
        <v>6.862</v>
      </c>
      <c r="M49" s="3">
        <v>-3.144</v>
      </c>
      <c r="N49" s="3">
        <v>-13.15</v>
      </c>
      <c r="O49" s="3">
        <v>6.862</v>
      </c>
      <c r="P49" s="3">
        <v>3.335</v>
      </c>
    </row>
    <row r="50" spans="1:16" s="3" customFormat="1" ht="15.75">
      <c r="A50" s="3" t="s">
        <v>996</v>
      </c>
      <c r="B50" s="3">
        <v>943.11</v>
      </c>
      <c r="C50" s="3">
        <v>-2.357</v>
      </c>
      <c r="D50" s="3">
        <v>-5.848</v>
      </c>
      <c r="E50" s="3">
        <v>1.133</v>
      </c>
      <c r="F50" s="3">
        <v>-2.357</v>
      </c>
      <c r="G50" s="3">
        <v>-5.848</v>
      </c>
      <c r="H50" s="3">
        <v>1.133</v>
      </c>
      <c r="I50" s="3">
        <v>1.163</v>
      </c>
      <c r="J50" s="3">
        <v>-2.357</v>
      </c>
      <c r="K50" s="3">
        <v>-9.715</v>
      </c>
      <c r="L50" s="3">
        <v>5</v>
      </c>
      <c r="M50" s="3">
        <v>-2.357</v>
      </c>
      <c r="N50" s="3">
        <v>-9.715</v>
      </c>
      <c r="O50" s="3">
        <v>5</v>
      </c>
      <c r="P50" s="3">
        <v>2.453</v>
      </c>
    </row>
    <row r="51" spans="1:16" s="3" customFormat="1" ht="15.75">
      <c r="A51" s="3" t="s">
        <v>997</v>
      </c>
      <c r="B51" s="3">
        <v>943.47</v>
      </c>
      <c r="C51" s="3">
        <v>-2.319</v>
      </c>
      <c r="D51" s="3">
        <v>-5.739</v>
      </c>
      <c r="E51" s="3">
        <v>1.102</v>
      </c>
      <c r="F51" s="3">
        <v>-2.319</v>
      </c>
      <c r="G51" s="3">
        <v>-5.739</v>
      </c>
      <c r="H51" s="3">
        <v>1.102</v>
      </c>
      <c r="I51" s="3">
        <v>1.14</v>
      </c>
      <c r="J51" s="3">
        <v>-2.319</v>
      </c>
      <c r="K51" s="3">
        <v>-9.53</v>
      </c>
      <c r="L51" s="3">
        <v>4.893</v>
      </c>
      <c r="M51" s="3">
        <v>-2.319</v>
      </c>
      <c r="N51" s="3">
        <v>-9.53</v>
      </c>
      <c r="O51" s="3">
        <v>4.893</v>
      </c>
      <c r="P51" s="3">
        <v>2.404</v>
      </c>
    </row>
    <row r="52" spans="1:16" s="3" customFormat="1" ht="15.75">
      <c r="A52" s="3" t="s">
        <v>998</v>
      </c>
      <c r="B52" s="3">
        <v>949.56</v>
      </c>
      <c r="C52" s="3">
        <v>-1.785</v>
      </c>
      <c r="D52" s="3">
        <v>-4.189</v>
      </c>
      <c r="E52" s="3">
        <v>0.618</v>
      </c>
      <c r="F52" s="3">
        <v>-1.785</v>
      </c>
      <c r="G52" s="3">
        <v>-4.189</v>
      </c>
      <c r="H52" s="3">
        <v>0.618</v>
      </c>
      <c r="I52" s="3">
        <v>0.801</v>
      </c>
      <c r="J52" s="3">
        <v>-1.785</v>
      </c>
      <c r="K52" s="3">
        <v>-6.852</v>
      </c>
      <c r="L52" s="3">
        <v>3.281</v>
      </c>
      <c r="M52" s="3">
        <v>-1.785</v>
      </c>
      <c r="N52" s="3">
        <v>-6.852</v>
      </c>
      <c r="O52" s="3">
        <v>3.281</v>
      </c>
      <c r="P52" s="3">
        <v>1.689</v>
      </c>
    </row>
    <row r="53" spans="1:16" s="3" customFormat="1" ht="15.75">
      <c r="A53" s="3" t="s">
        <v>999</v>
      </c>
      <c r="B53" s="3">
        <v>950.43</v>
      </c>
      <c r="C53" s="3">
        <v>-1.728</v>
      </c>
      <c r="D53" s="3">
        <v>-4.024</v>
      </c>
      <c r="E53" s="3">
        <v>0.5690000000000001</v>
      </c>
      <c r="F53" s="3">
        <v>-1.728</v>
      </c>
      <c r="G53" s="3">
        <v>-4.024</v>
      </c>
      <c r="H53" s="3">
        <v>0.5690000000000001</v>
      </c>
      <c r="I53" s="3">
        <v>0.766</v>
      </c>
      <c r="J53" s="3">
        <v>-1.728</v>
      </c>
      <c r="K53" s="3">
        <v>-6.569</v>
      </c>
      <c r="L53" s="3">
        <v>3.114</v>
      </c>
      <c r="M53" s="3">
        <v>-1.728</v>
      </c>
      <c r="N53" s="3">
        <v>-6.569</v>
      </c>
      <c r="O53" s="3">
        <v>3.114</v>
      </c>
      <c r="P53" s="3">
        <v>1.614</v>
      </c>
    </row>
    <row r="54" spans="1:16" s="3" customFormat="1" ht="15.75">
      <c r="A54" s="3" t="s">
        <v>1000</v>
      </c>
      <c r="B54" s="3">
        <v>950.73</v>
      </c>
      <c r="C54" s="3">
        <v>-1.707</v>
      </c>
      <c r="D54" s="3">
        <v>-3.97</v>
      </c>
      <c r="E54" s="3">
        <v>0.555</v>
      </c>
      <c r="F54" s="3">
        <v>-1.707</v>
      </c>
      <c r="G54" s="3">
        <v>-3.97</v>
      </c>
      <c r="H54" s="3">
        <v>0.555</v>
      </c>
      <c r="I54" s="3">
        <v>0.754</v>
      </c>
      <c r="J54" s="3">
        <v>-1.707</v>
      </c>
      <c r="K54" s="3">
        <v>-6.476</v>
      </c>
      <c r="L54" s="3">
        <v>3.062</v>
      </c>
      <c r="M54" s="3">
        <v>-1.707</v>
      </c>
      <c r="N54" s="3">
        <v>-6.476</v>
      </c>
      <c r="O54" s="3">
        <v>3.062</v>
      </c>
      <c r="P54" s="3">
        <v>1.59</v>
      </c>
    </row>
    <row r="55" spans="1:16" s="3" customFormat="1" ht="15.75">
      <c r="A55" s="3" t="s">
        <v>1001</v>
      </c>
      <c r="B55" s="3">
        <v>950.87</v>
      </c>
      <c r="C55" s="3">
        <v>-1.698</v>
      </c>
      <c r="D55" s="3">
        <v>-3.946</v>
      </c>
      <c r="E55" s="3">
        <v>0.549</v>
      </c>
      <c r="F55" s="3">
        <v>-1.698</v>
      </c>
      <c r="G55" s="3">
        <v>-3.946</v>
      </c>
      <c r="H55" s="3">
        <v>0.549</v>
      </c>
      <c r="I55" s="3">
        <v>0.749</v>
      </c>
      <c r="J55" s="3">
        <v>-1.698</v>
      </c>
      <c r="K55" s="3">
        <v>-6.437</v>
      </c>
      <c r="L55" s="3">
        <v>3.04</v>
      </c>
      <c r="M55" s="3">
        <v>-1.698</v>
      </c>
      <c r="N55" s="3">
        <v>-6.437</v>
      </c>
      <c r="O55" s="3">
        <v>3.04</v>
      </c>
      <c r="P55" s="3">
        <v>1.579</v>
      </c>
    </row>
    <row r="56" spans="1:16" s="3" customFormat="1" ht="15.75">
      <c r="A56" s="3" t="s">
        <v>1002</v>
      </c>
      <c r="B56" s="3">
        <v>953.41</v>
      </c>
      <c r="C56" s="3">
        <v>-1.742</v>
      </c>
      <c r="D56" s="3">
        <v>-4.066</v>
      </c>
      <c r="E56" s="3">
        <v>0.581</v>
      </c>
      <c r="F56" s="3">
        <v>-1.742</v>
      </c>
      <c r="G56" s="3">
        <v>-4.066</v>
      </c>
      <c r="H56" s="3">
        <v>0.581</v>
      </c>
      <c r="I56" s="3">
        <v>0.774</v>
      </c>
      <c r="J56" s="3">
        <v>-1.742</v>
      </c>
      <c r="K56" s="3">
        <v>-6.641</v>
      </c>
      <c r="L56" s="3">
        <v>3.156</v>
      </c>
      <c r="M56" s="3">
        <v>-1.742</v>
      </c>
      <c r="N56" s="3">
        <v>-6.641</v>
      </c>
      <c r="O56" s="3">
        <v>3.156</v>
      </c>
      <c r="P56" s="3">
        <v>1.633</v>
      </c>
    </row>
    <row r="57" spans="1:16" s="3" customFormat="1" ht="15.75">
      <c r="A57" s="3" t="s">
        <v>1003</v>
      </c>
      <c r="B57" s="3">
        <v>953.47</v>
      </c>
      <c r="C57" s="3">
        <v>-1.748</v>
      </c>
      <c r="D57" s="3">
        <v>-4.082</v>
      </c>
      <c r="E57" s="3">
        <v>0.585</v>
      </c>
      <c r="F57" s="3">
        <v>-1.748</v>
      </c>
      <c r="G57" s="3">
        <v>-4.082</v>
      </c>
      <c r="H57" s="3">
        <v>0.585</v>
      </c>
      <c r="I57" s="3">
        <v>0.778</v>
      </c>
      <c r="J57" s="3">
        <v>-1.748</v>
      </c>
      <c r="K57" s="3">
        <v>-6.667</v>
      </c>
      <c r="L57" s="3">
        <v>3.171</v>
      </c>
      <c r="M57" s="3">
        <v>-1.748</v>
      </c>
      <c r="N57" s="3">
        <v>-6.667</v>
      </c>
      <c r="O57" s="3">
        <v>3.171</v>
      </c>
      <c r="P57" s="3">
        <v>1.64</v>
      </c>
    </row>
    <row r="58" spans="1:16" s="3" customFormat="1" ht="15.75">
      <c r="A58" s="3" t="s">
        <v>1004</v>
      </c>
      <c r="B58" s="3">
        <v>954.17</v>
      </c>
      <c r="C58" s="3">
        <v>-1.821</v>
      </c>
      <c r="D58" s="3">
        <v>-4.277</v>
      </c>
      <c r="E58" s="3">
        <v>0.636</v>
      </c>
      <c r="F58" s="3">
        <v>-1.821</v>
      </c>
      <c r="G58" s="3">
        <v>-4.277</v>
      </c>
      <c r="H58" s="3">
        <v>0.636</v>
      </c>
      <c r="I58" s="3">
        <v>0.8190000000000001</v>
      </c>
      <c r="J58" s="3">
        <v>-1.821</v>
      </c>
      <c r="K58" s="3">
        <v>-7</v>
      </c>
      <c r="L58" s="3">
        <v>3.358</v>
      </c>
      <c r="M58" s="3">
        <v>-1.821</v>
      </c>
      <c r="N58" s="3">
        <v>-7</v>
      </c>
      <c r="O58" s="3">
        <v>3.358</v>
      </c>
      <c r="P58" s="3">
        <v>1.726</v>
      </c>
    </row>
    <row r="59" spans="1:16" s="3" customFormat="1" ht="15.75">
      <c r="A59" s="3" t="s">
        <v>1005</v>
      </c>
      <c r="B59" s="3">
        <v>958.24</v>
      </c>
      <c r="C59" s="3">
        <v>-2.292</v>
      </c>
      <c r="D59" s="3">
        <v>-5.576</v>
      </c>
      <c r="E59" s="3">
        <v>0.993</v>
      </c>
      <c r="F59" s="3">
        <v>-2.292</v>
      </c>
      <c r="G59" s="3">
        <v>-5.576</v>
      </c>
      <c r="H59" s="3">
        <v>0.993</v>
      </c>
      <c r="I59" s="3">
        <v>1.095</v>
      </c>
      <c r="J59" s="3">
        <v>-2.292</v>
      </c>
      <c r="K59" s="3">
        <v>-9.216</v>
      </c>
      <c r="L59" s="3">
        <v>4.632</v>
      </c>
      <c r="M59" s="3">
        <v>-2.292</v>
      </c>
      <c r="N59" s="3">
        <v>-9.216</v>
      </c>
      <c r="O59" s="3">
        <v>4.632</v>
      </c>
      <c r="P59" s="3">
        <v>2.308</v>
      </c>
    </row>
    <row r="60" spans="1:16" s="3" customFormat="1" ht="15.75">
      <c r="A60" s="3" t="s">
        <v>1006</v>
      </c>
      <c r="B60" s="3">
        <v>958.6</v>
      </c>
      <c r="C60" s="3">
        <v>-2.338</v>
      </c>
      <c r="D60" s="3">
        <v>-5.703</v>
      </c>
      <c r="E60" s="3">
        <v>1.026</v>
      </c>
      <c r="F60" s="3">
        <v>-2.338</v>
      </c>
      <c r="G60" s="3">
        <v>-5.703</v>
      </c>
      <c r="H60" s="3">
        <v>1.026</v>
      </c>
      <c r="I60" s="3">
        <v>1.122</v>
      </c>
      <c r="J60" s="3">
        <v>-2.338</v>
      </c>
      <c r="K60" s="3">
        <v>-9.431</v>
      </c>
      <c r="L60" s="3">
        <v>4.7540000000000004</v>
      </c>
      <c r="M60" s="3">
        <v>-2.338</v>
      </c>
      <c r="N60" s="3">
        <v>-9.431</v>
      </c>
      <c r="O60" s="3">
        <v>4.7540000000000004</v>
      </c>
      <c r="P60" s="3">
        <v>2.364</v>
      </c>
    </row>
    <row r="61" spans="1:16" s="3" customFormat="1" ht="15.75">
      <c r="A61" s="3" t="s">
        <v>1007</v>
      </c>
      <c r="B61" s="3">
        <v>962.66</v>
      </c>
      <c r="C61" s="3">
        <v>-2.922</v>
      </c>
      <c r="D61" s="3">
        <v>-7.233</v>
      </c>
      <c r="E61" s="3">
        <v>1.389</v>
      </c>
      <c r="F61" s="3">
        <v>-2.922</v>
      </c>
      <c r="G61" s="3">
        <v>-7.233</v>
      </c>
      <c r="H61" s="3">
        <v>1.389</v>
      </c>
      <c r="I61" s="3">
        <v>1.437</v>
      </c>
      <c r="J61" s="3">
        <v>-2.922</v>
      </c>
      <c r="K61" s="3">
        <v>-12.01</v>
      </c>
      <c r="L61" s="3">
        <v>6.166</v>
      </c>
      <c r="M61" s="3">
        <v>-2.922</v>
      </c>
      <c r="N61" s="3">
        <v>-12.01</v>
      </c>
      <c r="O61" s="3">
        <v>6.166</v>
      </c>
      <c r="P61" s="3">
        <v>3.029</v>
      </c>
    </row>
    <row r="62" spans="1:16" s="3" customFormat="1" ht="15.75">
      <c r="A62" s="3" t="s">
        <v>1008</v>
      </c>
      <c r="B62" s="3">
        <v>962.99</v>
      </c>
      <c r="C62" s="3">
        <v>-2.974</v>
      </c>
      <c r="D62" s="3">
        <v>-7.364</v>
      </c>
      <c r="E62" s="3">
        <v>1.416</v>
      </c>
      <c r="F62" s="3">
        <v>-2.974</v>
      </c>
      <c r="G62" s="3">
        <v>-7.364</v>
      </c>
      <c r="H62" s="3">
        <v>1.416</v>
      </c>
      <c r="I62" s="3">
        <v>1.463</v>
      </c>
      <c r="J62" s="3">
        <v>-2.974</v>
      </c>
      <c r="K62" s="3">
        <v>-12.228</v>
      </c>
      <c r="L62" s="3">
        <v>6.281</v>
      </c>
      <c r="M62" s="3">
        <v>-2.974</v>
      </c>
      <c r="N62" s="3">
        <v>-12.228</v>
      </c>
      <c r="O62" s="3">
        <v>6.281</v>
      </c>
      <c r="P62" s="3">
        <v>3.085</v>
      </c>
    </row>
    <row r="63" spans="1:16" s="3" customFormat="1" ht="15.75">
      <c r="A63" s="3" t="s">
        <v>1009</v>
      </c>
      <c r="B63" s="3">
        <v>963.29</v>
      </c>
      <c r="C63" s="3">
        <v>-3.022</v>
      </c>
      <c r="D63" s="3">
        <v>-7.485</v>
      </c>
      <c r="E63" s="3">
        <v>1.442</v>
      </c>
      <c r="F63" s="3">
        <v>-3.022</v>
      </c>
      <c r="G63" s="3">
        <v>-7.485</v>
      </c>
      <c r="H63" s="3">
        <v>1.442</v>
      </c>
      <c r="I63" s="3">
        <v>1.488</v>
      </c>
      <c r="J63" s="3">
        <v>-3.022</v>
      </c>
      <c r="K63" s="3">
        <v>-12.431</v>
      </c>
      <c r="L63" s="3">
        <v>6.388</v>
      </c>
      <c r="M63" s="3">
        <v>-3.022</v>
      </c>
      <c r="N63" s="3">
        <v>-12.431</v>
      </c>
      <c r="O63" s="3">
        <v>6.388</v>
      </c>
      <c r="P63" s="3">
        <v>3.137</v>
      </c>
    </row>
    <row r="64" spans="1:16" s="3" customFormat="1" ht="15.75">
      <c r="A64" s="3" t="s">
        <v>1010</v>
      </c>
      <c r="B64" s="3">
        <v>963.43</v>
      </c>
      <c r="C64" s="3">
        <v>-3.043</v>
      </c>
      <c r="D64" s="3">
        <v>-7.539</v>
      </c>
      <c r="E64" s="3">
        <v>1.453</v>
      </c>
      <c r="F64" s="3">
        <v>-3.043</v>
      </c>
      <c r="G64" s="3">
        <v>-7.539</v>
      </c>
      <c r="H64" s="3">
        <v>1.453</v>
      </c>
      <c r="I64" s="3">
        <v>1.499</v>
      </c>
      <c r="J64" s="3">
        <v>-3.043</v>
      </c>
      <c r="K64" s="3">
        <v>-12.52</v>
      </c>
      <c r="L64" s="3">
        <v>6.435</v>
      </c>
      <c r="M64" s="3">
        <v>-3.043</v>
      </c>
      <c r="N64" s="3">
        <v>-12.52</v>
      </c>
      <c r="O64" s="3">
        <v>6.435</v>
      </c>
      <c r="P64" s="3">
        <v>3.159</v>
      </c>
    </row>
    <row r="65" spans="1:16" s="3" customFormat="1" ht="15.75">
      <c r="A65" s="3" t="s">
        <v>1011</v>
      </c>
      <c r="B65" s="3">
        <v>966.37</v>
      </c>
      <c r="C65" s="3">
        <v>-2.962</v>
      </c>
      <c r="D65" s="3">
        <v>-7.375</v>
      </c>
      <c r="E65" s="3">
        <v>1.451</v>
      </c>
      <c r="F65" s="3">
        <v>-2.962</v>
      </c>
      <c r="G65" s="3">
        <v>-7.375</v>
      </c>
      <c r="H65" s="3">
        <v>1.451</v>
      </c>
      <c r="I65" s="3">
        <v>1.471</v>
      </c>
      <c r="J65" s="3">
        <v>-2.962</v>
      </c>
      <c r="K65" s="3">
        <v>-12.265</v>
      </c>
      <c r="L65" s="3">
        <v>6.341</v>
      </c>
      <c r="M65" s="3">
        <v>-2.962</v>
      </c>
      <c r="N65" s="3">
        <v>-12.265</v>
      </c>
      <c r="O65" s="3">
        <v>6.341</v>
      </c>
      <c r="P65" s="3">
        <v>3.101</v>
      </c>
    </row>
    <row r="66" spans="1:16" s="3" customFormat="1" ht="15.75">
      <c r="A66" s="3" t="s">
        <v>1012</v>
      </c>
      <c r="B66" s="3">
        <v>966.43</v>
      </c>
      <c r="C66" s="3">
        <v>-2.949</v>
      </c>
      <c r="D66" s="3">
        <v>-7.344</v>
      </c>
      <c r="E66" s="3">
        <v>1.446</v>
      </c>
      <c r="F66" s="3">
        <v>-2.949</v>
      </c>
      <c r="G66" s="3">
        <v>-7.344</v>
      </c>
      <c r="H66" s="3">
        <v>1.446</v>
      </c>
      <c r="I66" s="3">
        <v>1.465</v>
      </c>
      <c r="J66" s="3">
        <v>-2.949</v>
      </c>
      <c r="K66" s="3">
        <v>-12.214</v>
      </c>
      <c r="L66" s="3">
        <v>6.316</v>
      </c>
      <c r="M66" s="3">
        <v>-2.949</v>
      </c>
      <c r="N66" s="3">
        <v>-12.214</v>
      </c>
      <c r="O66" s="3">
        <v>6.316</v>
      </c>
      <c r="P66" s="3">
        <v>3.088</v>
      </c>
    </row>
    <row r="67" spans="1:16" s="3" customFormat="1" ht="15.75">
      <c r="A67" s="3" t="s">
        <v>1013</v>
      </c>
      <c r="B67" s="3">
        <v>966.8</v>
      </c>
      <c r="C67" s="3">
        <v>-2.872</v>
      </c>
      <c r="D67" s="3">
        <v>-7.158</v>
      </c>
      <c r="E67" s="3">
        <v>1.414</v>
      </c>
      <c r="F67" s="3">
        <v>-2.872</v>
      </c>
      <c r="G67" s="3">
        <v>-7.158</v>
      </c>
      <c r="H67" s="3">
        <v>1.414</v>
      </c>
      <c r="I67" s="3">
        <v>1.429</v>
      </c>
      <c r="J67" s="3">
        <v>-2.872</v>
      </c>
      <c r="K67" s="3">
        <v>-11.908</v>
      </c>
      <c r="L67" s="3">
        <v>6.164</v>
      </c>
      <c r="M67" s="3">
        <v>-2.872</v>
      </c>
      <c r="N67" s="3">
        <v>-11.908</v>
      </c>
      <c r="O67" s="3">
        <v>6.164</v>
      </c>
      <c r="P67" s="3">
        <v>3.012</v>
      </c>
    </row>
    <row r="68" spans="1:16" s="3" customFormat="1" ht="15.75">
      <c r="A68" s="3" t="s">
        <v>1014</v>
      </c>
      <c r="B68" s="3">
        <v>966.8</v>
      </c>
      <c r="C68" s="3">
        <v>-2.872</v>
      </c>
      <c r="D68" s="3">
        <v>-7.158</v>
      </c>
      <c r="E68" s="3">
        <v>1.414</v>
      </c>
      <c r="F68" s="3">
        <v>-2.872</v>
      </c>
      <c r="G68" s="3">
        <v>-7.158</v>
      </c>
      <c r="H68" s="3">
        <v>1.414</v>
      </c>
      <c r="I68" s="3">
        <v>1.429</v>
      </c>
      <c r="J68" s="3">
        <v>-2.872</v>
      </c>
      <c r="K68" s="3">
        <v>-11.907</v>
      </c>
      <c r="L68" s="3">
        <v>6.164</v>
      </c>
      <c r="M68" s="3">
        <v>-2.872</v>
      </c>
      <c r="N68" s="3">
        <v>-11.907</v>
      </c>
      <c r="O68" s="3">
        <v>6.164</v>
      </c>
      <c r="P68" s="3">
        <v>3.012</v>
      </c>
    </row>
    <row r="69" spans="1:16" s="3" customFormat="1" ht="15.75">
      <c r="A69" s="3" t="s">
        <v>1015</v>
      </c>
      <c r="B69" s="3">
        <v>967.14</v>
      </c>
      <c r="C69" s="3">
        <v>-2.801</v>
      </c>
      <c r="D69" s="3">
        <v>-6.987</v>
      </c>
      <c r="E69" s="3">
        <v>1.386</v>
      </c>
      <c r="F69" s="3">
        <v>-2.801</v>
      </c>
      <c r="G69" s="3">
        <v>-6.987</v>
      </c>
      <c r="H69" s="3">
        <v>1.386</v>
      </c>
      <c r="I69" s="3">
        <v>1.395</v>
      </c>
      <c r="J69" s="3">
        <v>-2.801</v>
      </c>
      <c r="K69" s="3">
        <v>-11.626</v>
      </c>
      <c r="L69" s="3">
        <v>6.025</v>
      </c>
      <c r="M69" s="3">
        <v>-2.801</v>
      </c>
      <c r="N69" s="3">
        <v>-11.626</v>
      </c>
      <c r="O69" s="3">
        <v>6.025</v>
      </c>
      <c r="P69" s="3">
        <v>2.942</v>
      </c>
    </row>
    <row r="70" spans="1:16" s="3" customFormat="1" ht="15.75">
      <c r="A70" s="3" t="s">
        <v>1016</v>
      </c>
      <c r="B70" s="3">
        <v>971.2</v>
      </c>
      <c r="C70" s="3">
        <v>-2.001</v>
      </c>
      <c r="D70" s="3">
        <v>-5.025</v>
      </c>
      <c r="E70" s="3">
        <v>1.023</v>
      </c>
      <c r="F70" s="3">
        <v>-2.001</v>
      </c>
      <c r="G70" s="3">
        <v>-5.025</v>
      </c>
      <c r="H70" s="3">
        <v>1.023</v>
      </c>
      <c r="I70" s="3">
        <v>1.008</v>
      </c>
      <c r="J70" s="3">
        <v>-2.001</v>
      </c>
      <c r="K70" s="3">
        <v>-8.375</v>
      </c>
      <c r="L70" s="3">
        <v>4.374</v>
      </c>
      <c r="M70" s="3">
        <v>-2.001</v>
      </c>
      <c r="N70" s="3">
        <v>-8.375</v>
      </c>
      <c r="O70" s="3">
        <v>4.374</v>
      </c>
      <c r="P70" s="3">
        <v>2.125</v>
      </c>
    </row>
    <row r="71" spans="1:16" s="3" customFormat="1" ht="15.75">
      <c r="A71" s="3" t="s">
        <v>1017</v>
      </c>
      <c r="B71" s="3">
        <v>971.56</v>
      </c>
      <c r="C71" s="3">
        <v>-1.935</v>
      </c>
      <c r="D71" s="3">
        <v>-4.861</v>
      </c>
      <c r="E71" s="3">
        <v>0.991</v>
      </c>
      <c r="F71" s="3">
        <v>-1.935</v>
      </c>
      <c r="G71" s="3">
        <v>-4.861</v>
      </c>
      <c r="H71" s="3">
        <v>0.991</v>
      </c>
      <c r="I71" s="3">
        <v>0.975</v>
      </c>
      <c r="J71" s="3">
        <v>-1.935</v>
      </c>
      <c r="K71" s="3">
        <v>-8.103</v>
      </c>
      <c r="L71" s="3">
        <v>4.233</v>
      </c>
      <c r="M71" s="3">
        <v>-1.935</v>
      </c>
      <c r="N71" s="3">
        <v>-8.103</v>
      </c>
      <c r="O71" s="3">
        <v>4.233</v>
      </c>
      <c r="P71" s="3">
        <v>2.056</v>
      </c>
    </row>
    <row r="72" spans="1:16" s="3" customFormat="1" ht="15.75">
      <c r="A72" s="3" t="s">
        <v>1018</v>
      </c>
      <c r="B72" s="3">
        <v>975.63</v>
      </c>
      <c r="C72" s="3">
        <v>-1.248</v>
      </c>
      <c r="D72" s="3">
        <v>-3.188</v>
      </c>
      <c r="E72" s="3">
        <v>0.6930000000000001</v>
      </c>
      <c r="F72" s="3">
        <v>-1.248</v>
      </c>
      <c r="G72" s="3">
        <v>-3.188</v>
      </c>
      <c r="H72" s="3">
        <v>0.6930000000000001</v>
      </c>
      <c r="I72" s="3">
        <v>0.647</v>
      </c>
      <c r="J72" s="3">
        <v>-1.248</v>
      </c>
      <c r="K72" s="3">
        <v>-5.339</v>
      </c>
      <c r="L72" s="3">
        <v>2.844</v>
      </c>
      <c r="M72" s="3">
        <v>-1.248</v>
      </c>
      <c r="N72" s="3">
        <v>-5.339</v>
      </c>
      <c r="O72" s="3">
        <v>2.844</v>
      </c>
      <c r="P72" s="3">
        <v>1.364</v>
      </c>
    </row>
    <row r="73" spans="1:16" s="3" customFormat="1" ht="15.75">
      <c r="A73" s="3" t="s">
        <v>1019</v>
      </c>
      <c r="B73" s="3">
        <v>975.95</v>
      </c>
      <c r="C73" s="3">
        <v>-1.197</v>
      </c>
      <c r="D73" s="3">
        <v>-3.074</v>
      </c>
      <c r="E73" s="3">
        <v>0.68</v>
      </c>
      <c r="F73" s="3">
        <v>-1.197</v>
      </c>
      <c r="G73" s="3">
        <v>-3.074</v>
      </c>
      <c r="H73" s="3">
        <v>0.68</v>
      </c>
      <c r="I73" s="3">
        <v>0.626</v>
      </c>
      <c r="J73" s="3">
        <v>-1.197</v>
      </c>
      <c r="K73" s="3">
        <v>-5.154</v>
      </c>
      <c r="L73" s="3">
        <v>2.76</v>
      </c>
      <c r="M73" s="3">
        <v>-1.197</v>
      </c>
      <c r="N73" s="3">
        <v>-5.154</v>
      </c>
      <c r="O73" s="3">
        <v>2.76</v>
      </c>
      <c r="P73" s="3">
        <v>1.319</v>
      </c>
    </row>
    <row r="74" spans="1:16" s="3" customFormat="1" ht="15.75">
      <c r="A74" s="3" t="s">
        <v>1020</v>
      </c>
      <c r="B74" s="3">
        <v>976.26</v>
      </c>
      <c r="C74" s="3">
        <v>-1.149</v>
      </c>
      <c r="D74" s="3">
        <v>-2.97</v>
      </c>
      <c r="E74" s="3">
        <v>0.672</v>
      </c>
      <c r="F74" s="3">
        <v>-1.149</v>
      </c>
      <c r="G74" s="3">
        <v>-2.97</v>
      </c>
      <c r="H74" s="3">
        <v>0.672</v>
      </c>
      <c r="I74" s="3">
        <v>0.607</v>
      </c>
      <c r="J74" s="3">
        <v>-1.149</v>
      </c>
      <c r="K74" s="3">
        <v>-4.988</v>
      </c>
      <c r="L74" s="3">
        <v>2.69</v>
      </c>
      <c r="M74" s="3">
        <v>-1.149</v>
      </c>
      <c r="N74" s="3">
        <v>-4.988</v>
      </c>
      <c r="O74" s="3">
        <v>2.69</v>
      </c>
      <c r="P74" s="3">
        <v>1.28</v>
      </c>
    </row>
    <row r="75" spans="1:16" s="3" customFormat="1" ht="15.75">
      <c r="A75" s="3" t="s">
        <v>1021</v>
      </c>
      <c r="B75" s="3">
        <v>976.39</v>
      </c>
      <c r="C75" s="3">
        <v>-1.129</v>
      </c>
      <c r="D75" s="3">
        <v>-2.926</v>
      </c>
      <c r="E75" s="3">
        <v>0.669</v>
      </c>
      <c r="F75" s="3">
        <v>-1.129</v>
      </c>
      <c r="G75" s="3">
        <v>-2.926</v>
      </c>
      <c r="H75" s="3">
        <v>0.669</v>
      </c>
      <c r="I75" s="3">
        <v>0.599</v>
      </c>
      <c r="J75" s="3">
        <v>-1.129</v>
      </c>
      <c r="K75" s="3">
        <v>-4.918</v>
      </c>
      <c r="L75" s="3">
        <v>2.661</v>
      </c>
      <c r="M75" s="3">
        <v>-1.129</v>
      </c>
      <c r="N75" s="3">
        <v>-4.918</v>
      </c>
      <c r="O75" s="3">
        <v>2.661</v>
      </c>
      <c r="P75" s="3">
        <v>1.263</v>
      </c>
    </row>
    <row r="76" spans="1:16" s="3" customFormat="1" ht="15.75">
      <c r="A76" s="3" t="s">
        <v>1022</v>
      </c>
      <c r="B76" s="3">
        <v>979.34</v>
      </c>
      <c r="C76" s="3">
        <v>-0.844</v>
      </c>
      <c r="D76" s="3">
        <v>-2.622</v>
      </c>
      <c r="E76" s="3">
        <v>0.934</v>
      </c>
      <c r="F76" s="3">
        <v>-0.844</v>
      </c>
      <c r="G76" s="3">
        <v>-2.622</v>
      </c>
      <c r="H76" s="3">
        <v>0.934</v>
      </c>
      <c r="I76" s="3">
        <v>0.593</v>
      </c>
      <c r="J76" s="3">
        <v>-0.844</v>
      </c>
      <c r="K76" s="3">
        <v>-4.592</v>
      </c>
      <c r="L76" s="3">
        <v>2.905</v>
      </c>
      <c r="M76" s="3">
        <v>-0.844</v>
      </c>
      <c r="N76" s="3">
        <v>-4.592</v>
      </c>
      <c r="O76" s="3">
        <v>2.905</v>
      </c>
      <c r="P76" s="3">
        <v>1.25</v>
      </c>
    </row>
    <row r="77" spans="1:16" s="3" customFormat="1" ht="15.75">
      <c r="A77" s="3" t="s">
        <v>1023</v>
      </c>
      <c r="B77" s="3">
        <v>979.4</v>
      </c>
      <c r="C77" s="3">
        <v>-0.841</v>
      </c>
      <c r="D77" s="3">
        <v>-2.629</v>
      </c>
      <c r="E77" s="3">
        <v>0.9470000000000001</v>
      </c>
      <c r="F77" s="3">
        <v>-0.841</v>
      </c>
      <c r="G77" s="3">
        <v>-2.629</v>
      </c>
      <c r="H77" s="3">
        <v>0.9470000000000001</v>
      </c>
      <c r="I77" s="3">
        <v>0.596</v>
      </c>
      <c r="J77" s="3">
        <v>-0.841</v>
      </c>
      <c r="K77" s="3">
        <v>-4.61</v>
      </c>
      <c r="L77" s="3">
        <v>2.928</v>
      </c>
      <c r="M77" s="3">
        <v>-0.841</v>
      </c>
      <c r="N77" s="3">
        <v>-4.61</v>
      </c>
      <c r="O77" s="3">
        <v>2.928</v>
      </c>
      <c r="P77" s="3">
        <v>1.256</v>
      </c>
    </row>
    <row r="78" spans="1:16" s="3" customFormat="1" ht="15.75">
      <c r="A78" s="3" t="s">
        <v>1024</v>
      </c>
      <c r="B78" s="3">
        <v>979.7</v>
      </c>
      <c r="C78" s="3">
        <v>-0.8280000000000001</v>
      </c>
      <c r="D78" s="3">
        <v>-2.667</v>
      </c>
      <c r="E78" s="3">
        <v>1.011</v>
      </c>
      <c r="F78" s="3">
        <v>-0.8280000000000001</v>
      </c>
      <c r="G78" s="3">
        <v>-2.667</v>
      </c>
      <c r="H78" s="3">
        <v>1.011</v>
      </c>
      <c r="I78" s="3">
        <v>0.613</v>
      </c>
      <c r="J78" s="3">
        <v>-0.8280000000000001</v>
      </c>
      <c r="K78" s="3">
        <v>-4.704</v>
      </c>
      <c r="L78" s="3">
        <v>3.048</v>
      </c>
      <c r="M78" s="3">
        <v>-0.8280000000000001</v>
      </c>
      <c r="N78" s="3">
        <v>-4.704</v>
      </c>
      <c r="O78" s="3">
        <v>3.048</v>
      </c>
      <c r="P78" s="3">
        <v>1.292</v>
      </c>
    </row>
    <row r="79" spans="1:16" s="3" customFormat="1" ht="15.75">
      <c r="A79" s="3" t="s">
        <v>1025</v>
      </c>
      <c r="B79" s="3">
        <v>979.7</v>
      </c>
      <c r="C79" s="3">
        <v>-0.8280000000000001</v>
      </c>
      <c r="D79" s="3">
        <v>-2.667</v>
      </c>
      <c r="E79" s="3">
        <v>1.011</v>
      </c>
      <c r="F79" s="3">
        <v>-0.8280000000000001</v>
      </c>
      <c r="G79" s="3">
        <v>-2.667</v>
      </c>
      <c r="H79" s="3">
        <v>1.011</v>
      </c>
      <c r="I79" s="3">
        <v>0.613</v>
      </c>
      <c r="J79" s="3">
        <v>-0.8280000000000001</v>
      </c>
      <c r="K79" s="3">
        <v>-4.704</v>
      </c>
      <c r="L79" s="3">
        <v>3.048</v>
      </c>
      <c r="M79" s="3">
        <v>-0.8280000000000001</v>
      </c>
      <c r="N79" s="3">
        <v>-4.704</v>
      </c>
      <c r="O79" s="3">
        <v>3.048</v>
      </c>
      <c r="P79" s="3">
        <v>1.292</v>
      </c>
    </row>
    <row r="80" spans="1:16" s="3" customFormat="1" ht="15.75">
      <c r="A80" s="3" t="s">
        <v>1026</v>
      </c>
      <c r="B80" s="3">
        <v>980.1</v>
      </c>
      <c r="C80" s="3">
        <v>-0.81</v>
      </c>
      <c r="D80" s="3">
        <v>-2.722</v>
      </c>
      <c r="E80" s="3">
        <v>1.101</v>
      </c>
      <c r="F80" s="3">
        <v>-0.81</v>
      </c>
      <c r="G80" s="3">
        <v>-2.722</v>
      </c>
      <c r="H80" s="3">
        <v>1.101</v>
      </c>
      <c r="I80" s="3">
        <v>0.637</v>
      </c>
      <c r="J80" s="3">
        <v>-0.81</v>
      </c>
      <c r="K80" s="3">
        <v>-4.841</v>
      </c>
      <c r="L80" s="3">
        <v>3.22</v>
      </c>
      <c r="M80" s="3">
        <v>-0.81</v>
      </c>
      <c r="N80" s="3">
        <v>-4.841</v>
      </c>
      <c r="O80" s="3">
        <v>3.22</v>
      </c>
      <c r="P80" s="3">
        <v>1.343</v>
      </c>
    </row>
    <row r="81" spans="1:16" s="3" customFormat="1" ht="15.75">
      <c r="A81" s="3" t="s">
        <v>1027</v>
      </c>
      <c r="B81" s="3">
        <v>984.17</v>
      </c>
      <c r="C81" s="3">
        <v>-0.69</v>
      </c>
      <c r="D81" s="3">
        <v>-3.549</v>
      </c>
      <c r="E81" s="3">
        <v>2.169</v>
      </c>
      <c r="F81" s="3">
        <v>-0.69</v>
      </c>
      <c r="G81" s="3">
        <v>-3.549</v>
      </c>
      <c r="H81" s="3">
        <v>2.169</v>
      </c>
      <c r="I81" s="3">
        <v>0.9530000000000001</v>
      </c>
      <c r="J81" s="3">
        <v>-0.69</v>
      </c>
      <c r="K81" s="3">
        <v>-6.717</v>
      </c>
      <c r="L81" s="3">
        <v>5.337</v>
      </c>
      <c r="M81" s="3">
        <v>-0.69</v>
      </c>
      <c r="N81" s="3">
        <v>-6.717</v>
      </c>
      <c r="O81" s="3">
        <v>5.337</v>
      </c>
      <c r="P81" s="3">
        <v>2.009</v>
      </c>
    </row>
    <row r="82" spans="1:16" s="3" customFormat="1" ht="15.75">
      <c r="A82" s="3" t="s">
        <v>1028</v>
      </c>
      <c r="B82" s="3">
        <v>984.53</v>
      </c>
      <c r="C82" s="3">
        <v>-0.684</v>
      </c>
      <c r="D82" s="3">
        <v>-3.638</v>
      </c>
      <c r="E82" s="3">
        <v>2.27</v>
      </c>
      <c r="F82" s="3">
        <v>-0.684</v>
      </c>
      <c r="G82" s="3">
        <v>-3.638</v>
      </c>
      <c r="H82" s="3">
        <v>2.27</v>
      </c>
      <c r="I82" s="3">
        <v>0.985</v>
      </c>
      <c r="J82" s="3">
        <v>-0.684</v>
      </c>
      <c r="K82" s="3">
        <v>-6.912</v>
      </c>
      <c r="L82" s="3">
        <v>5.544</v>
      </c>
      <c r="M82" s="3">
        <v>-0.684</v>
      </c>
      <c r="N82" s="3">
        <v>-6.912</v>
      </c>
      <c r="O82" s="3">
        <v>5.544</v>
      </c>
      <c r="P82" s="3">
        <v>2.076</v>
      </c>
    </row>
    <row r="83" spans="1:16" s="3" customFormat="1" ht="15.75">
      <c r="A83" s="3" t="s">
        <v>1029</v>
      </c>
      <c r="B83" s="3">
        <v>988.59</v>
      </c>
      <c r="C83" s="3">
        <v>-0.676</v>
      </c>
      <c r="D83" s="3">
        <v>-4.767</v>
      </c>
      <c r="E83" s="3">
        <v>3.415</v>
      </c>
      <c r="F83" s="3">
        <v>-0.676</v>
      </c>
      <c r="G83" s="3">
        <v>-4.767</v>
      </c>
      <c r="H83" s="3">
        <v>3.415</v>
      </c>
      <c r="I83" s="3">
        <v>1.364</v>
      </c>
      <c r="J83" s="3">
        <v>-0.676</v>
      </c>
      <c r="K83" s="3">
        <v>-9.299</v>
      </c>
      <c r="L83" s="3">
        <v>7.948</v>
      </c>
      <c r="M83" s="3">
        <v>-0.676</v>
      </c>
      <c r="N83" s="3">
        <v>-9.299</v>
      </c>
      <c r="O83" s="3">
        <v>7.948</v>
      </c>
      <c r="P83" s="3">
        <v>2.875</v>
      </c>
    </row>
    <row r="84" spans="1:16" s="3" customFormat="1" ht="15.75">
      <c r="A84" s="3" t="s">
        <v>1030</v>
      </c>
      <c r="B84" s="3">
        <v>988.92</v>
      </c>
      <c r="C84" s="3">
        <v>-0.68</v>
      </c>
      <c r="D84" s="3">
        <v>-4.865</v>
      </c>
      <c r="E84" s="3">
        <v>3.5060000000000002</v>
      </c>
      <c r="F84" s="3">
        <v>-0.68</v>
      </c>
      <c r="G84" s="3">
        <v>-4.865</v>
      </c>
      <c r="H84" s="3">
        <v>3.5060000000000002</v>
      </c>
      <c r="I84" s="3">
        <v>1.395</v>
      </c>
      <c r="J84" s="3">
        <v>-0.68</v>
      </c>
      <c r="K84" s="3">
        <v>-9.504</v>
      </c>
      <c r="L84" s="3">
        <v>8.144</v>
      </c>
      <c r="M84" s="3">
        <v>-0.68</v>
      </c>
      <c r="N84" s="3">
        <v>-9.504</v>
      </c>
      <c r="O84" s="3">
        <v>8.144</v>
      </c>
      <c r="P84" s="3">
        <v>2.941</v>
      </c>
    </row>
    <row r="85" spans="1:16" s="3" customFormat="1" ht="15.75">
      <c r="A85" s="3" t="s">
        <v>1031</v>
      </c>
      <c r="B85" s="3">
        <v>989.23</v>
      </c>
      <c r="C85" s="3">
        <v>-0.683</v>
      </c>
      <c r="D85" s="3">
        <v>-4.958</v>
      </c>
      <c r="E85" s="3">
        <v>3.591</v>
      </c>
      <c r="F85" s="3">
        <v>-0.683</v>
      </c>
      <c r="G85" s="3">
        <v>-4.958</v>
      </c>
      <c r="H85" s="3">
        <v>3.591</v>
      </c>
      <c r="I85" s="3">
        <v>1.425</v>
      </c>
      <c r="J85" s="3">
        <v>-0.683</v>
      </c>
      <c r="K85" s="3">
        <v>-9.694</v>
      </c>
      <c r="L85" s="3">
        <v>8.327</v>
      </c>
      <c r="M85" s="3">
        <v>-0.683</v>
      </c>
      <c r="N85" s="3">
        <v>-9.694</v>
      </c>
      <c r="O85" s="3">
        <v>8.327</v>
      </c>
      <c r="P85" s="3">
        <v>3.003</v>
      </c>
    </row>
    <row r="86" spans="1:16" s="3" customFormat="1" ht="15.75">
      <c r="A86" s="3" t="s">
        <v>1032</v>
      </c>
      <c r="B86" s="3">
        <v>989.36</v>
      </c>
      <c r="C86" s="3">
        <v>-0.685</v>
      </c>
      <c r="D86" s="3">
        <v>-4.998</v>
      </c>
      <c r="E86" s="3">
        <v>3.628</v>
      </c>
      <c r="F86" s="3">
        <v>-0.685</v>
      </c>
      <c r="G86" s="3">
        <v>-4.998</v>
      </c>
      <c r="H86" s="3">
        <v>3.628</v>
      </c>
      <c r="I86" s="3">
        <v>1.438</v>
      </c>
      <c r="J86" s="3">
        <v>-0.685</v>
      </c>
      <c r="K86" s="3">
        <v>-9.777</v>
      </c>
      <c r="L86" s="3">
        <v>8.407</v>
      </c>
      <c r="M86" s="3">
        <v>-0.685</v>
      </c>
      <c r="N86" s="3">
        <v>-9.777</v>
      </c>
      <c r="O86" s="3">
        <v>8.407</v>
      </c>
      <c r="P86" s="3">
        <v>3.031</v>
      </c>
    </row>
    <row r="87" spans="1:16" s="3" customFormat="1" ht="15.75">
      <c r="A87" s="3" t="s">
        <v>1033</v>
      </c>
      <c r="B87" s="3">
        <v>992.31</v>
      </c>
      <c r="C87" s="3">
        <v>-0.601</v>
      </c>
      <c r="D87" s="3">
        <v>-4.999</v>
      </c>
      <c r="E87" s="3">
        <v>3.797</v>
      </c>
      <c r="F87" s="3">
        <v>-0.601</v>
      </c>
      <c r="G87" s="3">
        <v>-4.999</v>
      </c>
      <c r="H87" s="3">
        <v>3.797</v>
      </c>
      <c r="I87" s="3">
        <v>1.466</v>
      </c>
      <c r="J87" s="3">
        <v>-0.601</v>
      </c>
      <c r="K87" s="3">
        <v>-9.873</v>
      </c>
      <c r="L87" s="3">
        <v>8.67</v>
      </c>
      <c r="M87" s="3">
        <v>-0.601</v>
      </c>
      <c r="N87" s="3">
        <v>-9.873</v>
      </c>
      <c r="O87" s="3">
        <v>8.67</v>
      </c>
      <c r="P87" s="3">
        <v>3.091</v>
      </c>
    </row>
    <row r="88" spans="1:16" s="3" customFormat="1" ht="15.75">
      <c r="A88" s="3" t="s">
        <v>1034</v>
      </c>
      <c r="B88" s="3">
        <v>992.37</v>
      </c>
      <c r="C88" s="3">
        <v>-0.597</v>
      </c>
      <c r="D88" s="3">
        <v>-4.981</v>
      </c>
      <c r="E88" s="3">
        <v>3.787</v>
      </c>
      <c r="F88" s="3">
        <v>-0.597</v>
      </c>
      <c r="G88" s="3">
        <v>-4.981</v>
      </c>
      <c r="H88" s="3">
        <v>3.787</v>
      </c>
      <c r="I88" s="3">
        <v>1.461</v>
      </c>
      <c r="J88" s="3">
        <v>-0.597</v>
      </c>
      <c r="K88" s="3">
        <v>-9.839</v>
      </c>
      <c r="L88" s="3">
        <v>8.644</v>
      </c>
      <c r="M88" s="3">
        <v>-0.597</v>
      </c>
      <c r="N88" s="3">
        <v>-9.839</v>
      </c>
      <c r="O88" s="3">
        <v>8.644</v>
      </c>
      <c r="P88" s="3">
        <v>3.081</v>
      </c>
    </row>
    <row r="89" spans="1:16" s="3" customFormat="1" ht="15.75">
      <c r="A89" s="3" t="s">
        <v>1035</v>
      </c>
      <c r="B89" s="3">
        <v>993.07</v>
      </c>
      <c r="C89" s="3">
        <v>-0.55</v>
      </c>
      <c r="D89" s="3">
        <v>-4.769</v>
      </c>
      <c r="E89" s="3">
        <v>3.669</v>
      </c>
      <c r="F89" s="3">
        <v>-0.55</v>
      </c>
      <c r="G89" s="3">
        <v>-4.769</v>
      </c>
      <c r="H89" s="3">
        <v>3.669</v>
      </c>
      <c r="I89" s="3">
        <v>1.406</v>
      </c>
      <c r="J89" s="3">
        <v>-0.55</v>
      </c>
      <c r="K89" s="3">
        <v>-9.443</v>
      </c>
      <c r="L89" s="3">
        <v>8.343</v>
      </c>
      <c r="M89" s="3">
        <v>-0.55</v>
      </c>
      <c r="N89" s="3">
        <v>-9.443</v>
      </c>
      <c r="O89" s="3">
        <v>8.343</v>
      </c>
      <c r="P89" s="3">
        <v>2.964</v>
      </c>
    </row>
    <row r="90" spans="1:16" s="3" customFormat="1" ht="15.75">
      <c r="A90" s="3" t="s">
        <v>1036</v>
      </c>
      <c r="B90" s="3">
        <v>997.14</v>
      </c>
      <c r="C90" s="3">
        <v>-0.334</v>
      </c>
      <c r="D90" s="3">
        <v>-3.637</v>
      </c>
      <c r="E90" s="3">
        <v>2.969</v>
      </c>
      <c r="F90" s="3">
        <v>-0.334</v>
      </c>
      <c r="G90" s="3">
        <v>-3.637</v>
      </c>
      <c r="H90" s="3">
        <v>2.969</v>
      </c>
      <c r="I90" s="3">
        <v>1.101</v>
      </c>
      <c r="J90" s="3">
        <v>-0.334</v>
      </c>
      <c r="K90" s="3">
        <v>-7.297</v>
      </c>
      <c r="L90" s="3">
        <v>6.6290000000000004</v>
      </c>
      <c r="M90" s="3">
        <v>-0.334</v>
      </c>
      <c r="N90" s="3">
        <v>-7.297</v>
      </c>
      <c r="O90" s="3">
        <v>6.6290000000000004</v>
      </c>
      <c r="P90" s="3">
        <v>2.321</v>
      </c>
    </row>
    <row r="91" spans="1:16" s="3" customFormat="1" ht="15.75">
      <c r="A91" s="3" t="s">
        <v>1037</v>
      </c>
      <c r="B91" s="3">
        <v>997.5</v>
      </c>
      <c r="C91" s="3">
        <v>-0.32</v>
      </c>
      <c r="D91" s="3">
        <v>-3.546</v>
      </c>
      <c r="E91" s="3">
        <v>2.906</v>
      </c>
      <c r="F91" s="3">
        <v>-0.32</v>
      </c>
      <c r="G91" s="3">
        <v>-3.546</v>
      </c>
      <c r="H91" s="3">
        <v>2.906</v>
      </c>
      <c r="I91" s="3">
        <v>1.075</v>
      </c>
      <c r="J91" s="3">
        <v>-0.32</v>
      </c>
      <c r="K91" s="3">
        <v>-7.121</v>
      </c>
      <c r="L91" s="3">
        <v>6.481</v>
      </c>
      <c r="M91" s="3">
        <v>-0.32</v>
      </c>
      <c r="N91" s="3">
        <v>-7.121</v>
      </c>
      <c r="O91" s="3">
        <v>6.481</v>
      </c>
      <c r="P91" s="3">
        <v>2.267</v>
      </c>
    </row>
    <row r="92" spans="1:16" s="3" customFormat="1" ht="15.75">
      <c r="A92" s="3" t="s">
        <v>1038</v>
      </c>
      <c r="B92" s="3">
        <v>1001.56</v>
      </c>
      <c r="C92" s="3">
        <v>-0.217</v>
      </c>
      <c r="D92" s="3">
        <v>-2.652</v>
      </c>
      <c r="E92" s="3">
        <v>2.219</v>
      </c>
      <c r="F92" s="3">
        <v>-0.217</v>
      </c>
      <c r="G92" s="3">
        <v>-2.652</v>
      </c>
      <c r="H92" s="3">
        <v>2.219</v>
      </c>
      <c r="I92" s="3">
        <v>0.812</v>
      </c>
      <c r="J92" s="3">
        <v>-0.217</v>
      </c>
      <c r="K92" s="3">
        <v>-5.351</v>
      </c>
      <c r="L92" s="3">
        <v>4.918</v>
      </c>
      <c r="M92" s="3">
        <v>-0.217</v>
      </c>
      <c r="N92" s="3">
        <v>-5.351</v>
      </c>
      <c r="O92" s="3">
        <v>4.918</v>
      </c>
      <c r="P92" s="3">
        <v>1.711</v>
      </c>
    </row>
    <row r="93" spans="1:16" s="3" customFormat="1" ht="15.75">
      <c r="A93" s="3" t="s">
        <v>1039</v>
      </c>
      <c r="B93" s="3">
        <v>1001.89</v>
      </c>
      <c r="C93" s="3">
        <v>-0.213</v>
      </c>
      <c r="D93" s="3">
        <v>-2.593</v>
      </c>
      <c r="E93" s="3">
        <v>2.168</v>
      </c>
      <c r="F93" s="3">
        <v>-0.213</v>
      </c>
      <c r="G93" s="3">
        <v>-2.593</v>
      </c>
      <c r="H93" s="3">
        <v>2.168</v>
      </c>
      <c r="I93" s="3">
        <v>0.793</v>
      </c>
      <c r="J93" s="3">
        <v>-0.213</v>
      </c>
      <c r="K93" s="3">
        <v>-5.231</v>
      </c>
      <c r="L93" s="3">
        <v>4.805</v>
      </c>
      <c r="M93" s="3">
        <v>-0.213</v>
      </c>
      <c r="N93" s="3">
        <v>-5.231</v>
      </c>
      <c r="O93" s="3">
        <v>4.805</v>
      </c>
      <c r="P93" s="3">
        <v>1.673</v>
      </c>
    </row>
    <row r="94" spans="1:16" s="3" customFormat="1" ht="15.75">
      <c r="A94" s="3" t="s">
        <v>1040</v>
      </c>
      <c r="B94" s="3">
        <v>1002.19</v>
      </c>
      <c r="C94" s="3">
        <v>-0.209</v>
      </c>
      <c r="D94" s="3">
        <v>-2.54</v>
      </c>
      <c r="E94" s="3">
        <v>2.122</v>
      </c>
      <c r="F94" s="3">
        <v>-0.209</v>
      </c>
      <c r="G94" s="3">
        <v>-2.54</v>
      </c>
      <c r="H94" s="3">
        <v>2.122</v>
      </c>
      <c r="I94" s="3">
        <v>0.777</v>
      </c>
      <c r="J94" s="3">
        <v>-0.209</v>
      </c>
      <c r="K94" s="3">
        <v>-5.123</v>
      </c>
      <c r="L94" s="3">
        <v>4.704</v>
      </c>
      <c r="M94" s="3">
        <v>-0.209</v>
      </c>
      <c r="N94" s="3">
        <v>-5.123</v>
      </c>
      <c r="O94" s="3">
        <v>4.704</v>
      </c>
      <c r="P94" s="3">
        <v>1.6380000000000001</v>
      </c>
    </row>
    <row r="95" spans="1:16" s="3" customFormat="1" ht="15.75">
      <c r="A95" s="3" t="s">
        <v>1041</v>
      </c>
      <c r="B95" s="3">
        <v>1002.33</v>
      </c>
      <c r="C95" s="3">
        <v>-0.20800000000000002</v>
      </c>
      <c r="D95" s="3">
        <v>-2.518</v>
      </c>
      <c r="E95" s="3">
        <v>2.102</v>
      </c>
      <c r="F95" s="3">
        <v>-0.20800000000000002</v>
      </c>
      <c r="G95" s="3">
        <v>-2.518</v>
      </c>
      <c r="H95" s="3">
        <v>2.102</v>
      </c>
      <c r="I95" s="3">
        <v>0.77</v>
      </c>
      <c r="J95" s="3">
        <v>-0.20800000000000002</v>
      </c>
      <c r="K95" s="3">
        <v>-5.077</v>
      </c>
      <c r="L95" s="3">
        <v>4.661</v>
      </c>
      <c r="M95" s="3">
        <v>-0.20800000000000002</v>
      </c>
      <c r="N95" s="3">
        <v>-5.077</v>
      </c>
      <c r="O95" s="3">
        <v>4.661</v>
      </c>
      <c r="P95" s="3">
        <v>1.623</v>
      </c>
    </row>
    <row r="96" spans="1:16" s="3" customFormat="1" ht="15.75">
      <c r="A96" s="3" t="s">
        <v>1042</v>
      </c>
      <c r="B96" s="3">
        <v>1004.87</v>
      </c>
      <c r="C96" s="3">
        <v>-0.20400000000000001</v>
      </c>
      <c r="D96" s="3">
        <v>-2.464</v>
      </c>
      <c r="E96" s="3">
        <v>2.056</v>
      </c>
      <c r="F96" s="3">
        <v>-0.20400000000000001</v>
      </c>
      <c r="G96" s="3">
        <v>-2.464</v>
      </c>
      <c r="H96" s="3">
        <v>2.056</v>
      </c>
      <c r="I96" s="3">
        <v>0.753</v>
      </c>
      <c r="J96" s="3">
        <v>-0.20400000000000001</v>
      </c>
      <c r="K96" s="3">
        <v>-4.968</v>
      </c>
      <c r="L96" s="3">
        <v>4.56</v>
      </c>
      <c r="M96" s="3">
        <v>-0.20400000000000001</v>
      </c>
      <c r="N96" s="3">
        <v>-4.968</v>
      </c>
      <c r="O96" s="3">
        <v>4.56</v>
      </c>
      <c r="P96" s="3">
        <v>1.588</v>
      </c>
    </row>
    <row r="97" spans="1:16" s="3" customFormat="1" ht="15.75">
      <c r="A97" s="3" t="s">
        <v>1043</v>
      </c>
      <c r="B97" s="3">
        <v>1004.93</v>
      </c>
      <c r="C97" s="3">
        <v>-0.20500000000000002</v>
      </c>
      <c r="D97" s="3">
        <v>-2.472</v>
      </c>
      <c r="E97" s="3">
        <v>2.062</v>
      </c>
      <c r="F97" s="3">
        <v>-0.20500000000000002</v>
      </c>
      <c r="G97" s="3">
        <v>-2.472</v>
      </c>
      <c r="H97" s="3">
        <v>2.062</v>
      </c>
      <c r="I97" s="3">
        <v>0.756</v>
      </c>
      <c r="J97" s="3">
        <v>-0.20500000000000002</v>
      </c>
      <c r="K97" s="3">
        <v>-4.984</v>
      </c>
      <c r="L97" s="3">
        <v>4.574</v>
      </c>
      <c r="M97" s="3">
        <v>-0.20500000000000002</v>
      </c>
      <c r="N97" s="3">
        <v>-4.984</v>
      </c>
      <c r="O97" s="3">
        <v>4.574</v>
      </c>
      <c r="P97" s="3">
        <v>1.593</v>
      </c>
    </row>
    <row r="98" spans="1:16" s="3" customFormat="1" ht="15.75">
      <c r="A98" s="3" t="s">
        <v>1044</v>
      </c>
      <c r="B98" s="3">
        <v>1006.69</v>
      </c>
      <c r="C98" s="3">
        <v>-0.22</v>
      </c>
      <c r="D98" s="3">
        <v>-2.724</v>
      </c>
      <c r="E98" s="3">
        <v>2.285</v>
      </c>
      <c r="F98" s="3">
        <v>-0.22</v>
      </c>
      <c r="G98" s="3">
        <v>-2.724</v>
      </c>
      <c r="H98" s="3">
        <v>2.285</v>
      </c>
      <c r="I98" s="3">
        <v>0.835</v>
      </c>
      <c r="J98" s="3">
        <v>-0.22</v>
      </c>
      <c r="K98" s="3">
        <v>-5.5</v>
      </c>
      <c r="L98" s="3">
        <v>5.06</v>
      </c>
      <c r="M98" s="3">
        <v>-0.22</v>
      </c>
      <c r="N98" s="3">
        <v>-5.5</v>
      </c>
      <c r="O98" s="3">
        <v>5.06</v>
      </c>
      <c r="P98" s="3">
        <v>1.76</v>
      </c>
    </row>
    <row r="99" spans="1:16" s="3" customFormat="1" ht="15.75">
      <c r="A99" s="3" t="s">
        <v>1045</v>
      </c>
      <c r="B99" s="3">
        <v>1007.97</v>
      </c>
      <c r="C99" s="3">
        <v>-0.231</v>
      </c>
      <c r="D99" s="3">
        <v>-2.935</v>
      </c>
      <c r="E99" s="3">
        <v>2.474</v>
      </c>
      <c r="F99" s="3">
        <v>-0.231</v>
      </c>
      <c r="G99" s="3">
        <v>-2.935</v>
      </c>
      <c r="H99" s="3">
        <v>2.474</v>
      </c>
      <c r="I99" s="3">
        <v>0.901</v>
      </c>
      <c r="J99" s="3">
        <v>-0.231</v>
      </c>
      <c r="K99" s="3">
        <v>-5.932</v>
      </c>
      <c r="L99" s="3">
        <v>5.47</v>
      </c>
      <c r="M99" s="3">
        <v>-0.231</v>
      </c>
      <c r="N99" s="3">
        <v>-5.932</v>
      </c>
      <c r="O99" s="3">
        <v>5.47</v>
      </c>
      <c r="P99" s="3">
        <v>1.9</v>
      </c>
    </row>
    <row r="100" spans="1:16" s="3" customFormat="1" ht="15.75">
      <c r="A100" s="3" t="s">
        <v>1046</v>
      </c>
      <c r="B100" s="3">
        <v>1019.55</v>
      </c>
      <c r="C100" s="3">
        <v>-0.331</v>
      </c>
      <c r="D100" s="3">
        <v>-5.375</v>
      </c>
      <c r="E100" s="3">
        <v>4.712</v>
      </c>
      <c r="F100" s="3">
        <v>-0.331</v>
      </c>
      <c r="G100" s="3">
        <v>-5.375</v>
      </c>
      <c r="H100" s="3">
        <v>4.712</v>
      </c>
      <c r="I100" s="3">
        <v>1.681</v>
      </c>
      <c r="J100" s="3">
        <v>-0.331</v>
      </c>
      <c r="K100" s="3">
        <v>-10.963</v>
      </c>
      <c r="L100" s="3">
        <v>10.301</v>
      </c>
      <c r="M100" s="3">
        <v>-0.331</v>
      </c>
      <c r="N100" s="3">
        <v>-10.963</v>
      </c>
      <c r="O100" s="3">
        <v>10.301</v>
      </c>
      <c r="P100" s="3">
        <v>3.544</v>
      </c>
    </row>
    <row r="101" spans="1:16" s="3" customFormat="1" ht="15.75">
      <c r="A101" s="3" t="s">
        <v>1047</v>
      </c>
      <c r="B101" s="3">
        <v>1019.86</v>
      </c>
      <c r="C101" s="3">
        <v>-0.334</v>
      </c>
      <c r="D101" s="3">
        <v>-5.445</v>
      </c>
      <c r="E101" s="3">
        <v>4.777</v>
      </c>
      <c r="F101" s="3">
        <v>-0.334</v>
      </c>
      <c r="G101" s="3">
        <v>-5.445</v>
      </c>
      <c r="H101" s="3">
        <v>4.777</v>
      </c>
      <c r="I101" s="3">
        <v>1.704</v>
      </c>
      <c r="J101" s="3">
        <v>-0.334</v>
      </c>
      <c r="K101" s="3">
        <v>-11.108</v>
      </c>
      <c r="L101" s="3">
        <v>10.441</v>
      </c>
      <c r="M101" s="3">
        <v>-0.334</v>
      </c>
      <c r="N101" s="3">
        <v>-11.108</v>
      </c>
      <c r="O101" s="3">
        <v>10.441</v>
      </c>
      <c r="P101" s="3">
        <v>3.592</v>
      </c>
    </row>
    <row r="102" spans="1:16" s="3" customFormat="1" ht="15.75">
      <c r="A102" s="3" t="s">
        <v>1048</v>
      </c>
      <c r="B102" s="3">
        <v>1020.02</v>
      </c>
      <c r="C102" s="3">
        <v>-0.335</v>
      </c>
      <c r="D102" s="3">
        <v>-5.483</v>
      </c>
      <c r="E102" s="3">
        <v>4.813</v>
      </c>
      <c r="F102" s="3">
        <v>-0.335</v>
      </c>
      <c r="G102" s="3">
        <v>-5.483</v>
      </c>
      <c r="H102" s="3">
        <v>4.813</v>
      </c>
      <c r="I102" s="3">
        <v>1.716</v>
      </c>
      <c r="J102" s="3">
        <v>-0.335</v>
      </c>
      <c r="K102" s="3">
        <v>-11.187</v>
      </c>
      <c r="L102" s="3">
        <v>10.517</v>
      </c>
      <c r="M102" s="3">
        <v>-0.335</v>
      </c>
      <c r="N102" s="3">
        <v>-11.187</v>
      </c>
      <c r="O102" s="3">
        <v>10.517</v>
      </c>
      <c r="P102" s="3">
        <v>3.617</v>
      </c>
    </row>
    <row r="103" spans="1:16" s="3" customFormat="1" ht="15.75">
      <c r="A103" s="3" t="s">
        <v>1049</v>
      </c>
      <c r="B103" s="3">
        <v>1022.15</v>
      </c>
      <c r="C103" s="3">
        <v>-0.323</v>
      </c>
      <c r="D103" s="3">
        <v>-5.468</v>
      </c>
      <c r="E103" s="3">
        <v>4.823</v>
      </c>
      <c r="F103" s="3">
        <v>-0.323</v>
      </c>
      <c r="G103" s="3">
        <v>-5.468</v>
      </c>
      <c r="H103" s="3">
        <v>4.823</v>
      </c>
      <c r="I103" s="3">
        <v>1.715</v>
      </c>
      <c r="J103" s="3">
        <v>-0.323</v>
      </c>
      <c r="K103" s="3">
        <v>-11.169</v>
      </c>
      <c r="L103" s="3">
        <v>10.524</v>
      </c>
      <c r="M103" s="3">
        <v>-0.323</v>
      </c>
      <c r="N103" s="3">
        <v>-11.169</v>
      </c>
      <c r="O103" s="3">
        <v>10.524</v>
      </c>
      <c r="P103" s="3">
        <v>3.616</v>
      </c>
    </row>
    <row r="104" spans="1:16" s="3" customFormat="1" ht="15.75">
      <c r="A104" s="3" t="s">
        <v>1050</v>
      </c>
      <c r="B104" s="3">
        <v>1022.23</v>
      </c>
      <c r="C104" s="3">
        <v>-0.321</v>
      </c>
      <c r="D104" s="3">
        <v>-5.449</v>
      </c>
      <c r="E104" s="3">
        <v>4.807</v>
      </c>
      <c r="F104" s="3">
        <v>-0.321</v>
      </c>
      <c r="G104" s="3">
        <v>-5.449</v>
      </c>
      <c r="H104" s="3">
        <v>4.807</v>
      </c>
      <c r="I104" s="3">
        <v>1.709</v>
      </c>
      <c r="J104" s="3">
        <v>-0.321</v>
      </c>
      <c r="K104" s="3">
        <v>-11.132</v>
      </c>
      <c r="L104" s="3">
        <v>10.49</v>
      </c>
      <c r="M104" s="3">
        <v>-0.321</v>
      </c>
      <c r="N104" s="3">
        <v>-11.132</v>
      </c>
      <c r="O104" s="3">
        <v>10.49</v>
      </c>
      <c r="P104" s="3">
        <v>3.604</v>
      </c>
    </row>
    <row r="105" spans="1:16" s="3" customFormat="1" ht="15.75">
      <c r="A105" s="3" t="s">
        <v>1051</v>
      </c>
      <c r="B105" s="3">
        <v>1022.48</v>
      </c>
      <c r="C105" s="3">
        <v>-0.316</v>
      </c>
      <c r="D105" s="3">
        <v>-5.387</v>
      </c>
      <c r="E105" s="3">
        <v>4.755</v>
      </c>
      <c r="F105" s="3">
        <v>-0.316</v>
      </c>
      <c r="G105" s="3">
        <v>-5.387</v>
      </c>
      <c r="H105" s="3">
        <v>4.755</v>
      </c>
      <c r="I105" s="3">
        <v>1.69</v>
      </c>
      <c r="J105" s="3">
        <v>-0.316</v>
      </c>
      <c r="K105" s="3">
        <v>-11.006</v>
      </c>
      <c r="L105" s="3">
        <v>10.374</v>
      </c>
      <c r="M105" s="3">
        <v>-0.316</v>
      </c>
      <c r="N105" s="3">
        <v>-11.006</v>
      </c>
      <c r="O105" s="3">
        <v>10.374</v>
      </c>
      <c r="P105" s="3">
        <v>3.563</v>
      </c>
    </row>
    <row r="106" spans="1:16" s="3" customFormat="1" ht="15.75">
      <c r="A106" s="3" t="s">
        <v>1052</v>
      </c>
      <c r="B106" s="3">
        <v>1023.78</v>
      </c>
      <c r="C106" s="3">
        <v>-0.29</v>
      </c>
      <c r="D106" s="3">
        <v>-5.072</v>
      </c>
      <c r="E106" s="3">
        <v>4.492</v>
      </c>
      <c r="F106" s="3">
        <v>-0.29</v>
      </c>
      <c r="G106" s="3">
        <v>-5.072</v>
      </c>
      <c r="H106" s="3">
        <v>4.492</v>
      </c>
      <c r="I106" s="3">
        <v>1.594</v>
      </c>
      <c r="J106" s="3">
        <v>-0.29</v>
      </c>
      <c r="K106" s="3">
        <v>-10.37</v>
      </c>
      <c r="L106" s="3">
        <v>9.791</v>
      </c>
      <c r="M106" s="3">
        <v>-0.29</v>
      </c>
      <c r="N106" s="3">
        <v>-10.37</v>
      </c>
      <c r="O106" s="3">
        <v>9.791</v>
      </c>
      <c r="P106" s="3">
        <v>3.36</v>
      </c>
    </row>
    <row r="107" spans="1:16" s="3" customFormat="1" ht="15.75">
      <c r="A107" s="3" t="s">
        <v>1053</v>
      </c>
      <c r="B107" s="3">
        <v>1036.84</v>
      </c>
      <c r="C107" s="3">
        <v>-0.026000000000000002</v>
      </c>
      <c r="D107" s="3">
        <v>-2.314</v>
      </c>
      <c r="E107" s="3">
        <v>2.261</v>
      </c>
      <c r="F107" s="3">
        <v>-0.026000000000000002</v>
      </c>
      <c r="G107" s="3">
        <v>-2.314</v>
      </c>
      <c r="H107" s="3">
        <v>2.261</v>
      </c>
      <c r="I107" s="3">
        <v>0.763</v>
      </c>
      <c r="J107" s="3">
        <v>-0.026000000000000002</v>
      </c>
      <c r="K107" s="3">
        <v>-4.849</v>
      </c>
      <c r="L107" s="3">
        <v>4.796</v>
      </c>
      <c r="M107" s="3">
        <v>-0.026000000000000002</v>
      </c>
      <c r="N107" s="3">
        <v>-4.849</v>
      </c>
      <c r="O107" s="3">
        <v>4.796</v>
      </c>
      <c r="P107" s="3">
        <v>1.608</v>
      </c>
    </row>
    <row r="108" spans="1:16" s="3" customFormat="1" ht="15.75">
      <c r="A108" s="3" t="s">
        <v>1054</v>
      </c>
      <c r="B108" s="3">
        <v>1037.14</v>
      </c>
      <c r="C108" s="3">
        <v>-0.02</v>
      </c>
      <c r="D108" s="3">
        <v>-2.27</v>
      </c>
      <c r="E108" s="3">
        <v>2.23</v>
      </c>
      <c r="F108" s="3">
        <v>-0.02</v>
      </c>
      <c r="G108" s="3">
        <v>-2.27</v>
      </c>
      <c r="H108" s="3">
        <v>2.23</v>
      </c>
      <c r="I108" s="3">
        <v>0.75</v>
      </c>
      <c r="J108" s="3">
        <v>-0.02</v>
      </c>
      <c r="K108" s="3">
        <v>-4.763</v>
      </c>
      <c r="L108" s="3">
        <v>4.723</v>
      </c>
      <c r="M108" s="3">
        <v>-0.02</v>
      </c>
      <c r="N108" s="3">
        <v>-4.763</v>
      </c>
      <c r="O108" s="3">
        <v>4.723</v>
      </c>
      <c r="P108" s="3">
        <v>1.581</v>
      </c>
    </row>
    <row r="109" spans="1:16" s="3" customFormat="1" ht="15.75">
      <c r="A109" s="3" t="s">
        <v>1055</v>
      </c>
      <c r="B109" s="3">
        <v>1037.31</v>
      </c>
      <c r="C109" s="3">
        <v>-0.017</v>
      </c>
      <c r="D109" s="3">
        <v>-2.247</v>
      </c>
      <c r="E109" s="3">
        <v>2.213</v>
      </c>
      <c r="F109" s="3">
        <v>-0.017</v>
      </c>
      <c r="G109" s="3">
        <v>-2.247</v>
      </c>
      <c r="H109" s="3">
        <v>2.213</v>
      </c>
      <c r="I109" s="3">
        <v>0.743</v>
      </c>
      <c r="J109" s="3">
        <v>-0.017</v>
      </c>
      <c r="K109" s="3">
        <v>-4.719</v>
      </c>
      <c r="L109" s="3">
        <v>4.685</v>
      </c>
      <c r="M109" s="3">
        <v>-0.017</v>
      </c>
      <c r="N109" s="3">
        <v>-4.719</v>
      </c>
      <c r="O109" s="3">
        <v>4.685</v>
      </c>
      <c r="P109" s="3">
        <v>1.567</v>
      </c>
    </row>
    <row r="110" spans="1:16" s="3" customFormat="1" ht="15.75">
      <c r="A110" s="3" t="s">
        <v>1056</v>
      </c>
      <c r="B110" s="3">
        <v>1039.44</v>
      </c>
      <c r="C110" s="3">
        <v>0.026000000000000002</v>
      </c>
      <c r="D110" s="3">
        <v>-2.2</v>
      </c>
      <c r="E110" s="3">
        <v>2.2520000000000002</v>
      </c>
      <c r="F110" s="3">
        <v>0.026000000000000002</v>
      </c>
      <c r="G110" s="3">
        <v>-2.2</v>
      </c>
      <c r="H110" s="3">
        <v>2.2520000000000002</v>
      </c>
      <c r="I110" s="3">
        <v>0.742</v>
      </c>
      <c r="J110" s="3">
        <v>0.026000000000000002</v>
      </c>
      <c r="K110" s="3">
        <v>-4.667</v>
      </c>
      <c r="L110" s="3">
        <v>4.719</v>
      </c>
      <c r="M110" s="3">
        <v>0.026000000000000002</v>
      </c>
      <c r="N110" s="3">
        <v>-4.667</v>
      </c>
      <c r="O110" s="3">
        <v>4.719</v>
      </c>
      <c r="P110" s="3">
        <v>1.564</v>
      </c>
    </row>
    <row r="111" spans="1:16" s="3" customFormat="1" ht="15.75">
      <c r="A111" s="3" t="s">
        <v>1057</v>
      </c>
      <c r="B111" s="3">
        <v>1039.52</v>
      </c>
      <c r="C111" s="3">
        <v>0.027</v>
      </c>
      <c r="D111" s="3">
        <v>-2.208</v>
      </c>
      <c r="E111" s="3">
        <v>2.262</v>
      </c>
      <c r="F111" s="3">
        <v>0.027</v>
      </c>
      <c r="G111" s="3">
        <v>-2.208</v>
      </c>
      <c r="H111" s="3">
        <v>2.262</v>
      </c>
      <c r="I111" s="3">
        <v>0.745</v>
      </c>
      <c r="J111" s="3">
        <v>0.027</v>
      </c>
      <c r="K111" s="3">
        <v>-4.684</v>
      </c>
      <c r="L111" s="3">
        <v>4.739</v>
      </c>
      <c r="M111" s="3">
        <v>0.027</v>
      </c>
      <c r="N111" s="3">
        <v>-4.684</v>
      </c>
      <c r="O111" s="3">
        <v>4.739</v>
      </c>
      <c r="P111" s="3">
        <v>1.57</v>
      </c>
    </row>
    <row r="112" spans="1:16" s="3" customFormat="1" ht="15.75">
      <c r="A112" s="3" t="s">
        <v>1058</v>
      </c>
      <c r="B112" s="3">
        <v>1040.78</v>
      </c>
      <c r="C112" s="3">
        <v>0.053</v>
      </c>
      <c r="D112" s="3">
        <v>-2.342</v>
      </c>
      <c r="E112" s="3">
        <v>2.448</v>
      </c>
      <c r="F112" s="3">
        <v>0.053</v>
      </c>
      <c r="G112" s="3">
        <v>-2.342</v>
      </c>
      <c r="H112" s="3">
        <v>2.448</v>
      </c>
      <c r="I112" s="3">
        <v>0.798</v>
      </c>
      <c r="J112" s="3">
        <v>0.053</v>
      </c>
      <c r="K112" s="3">
        <v>-4.995</v>
      </c>
      <c r="L112" s="3">
        <v>5.102</v>
      </c>
      <c r="M112" s="3">
        <v>0.053</v>
      </c>
      <c r="N112" s="3">
        <v>-4.995</v>
      </c>
      <c r="O112" s="3">
        <v>5.102</v>
      </c>
      <c r="P112" s="3">
        <v>1.683</v>
      </c>
    </row>
    <row r="113" spans="1:16" s="3" customFormat="1" ht="15.75">
      <c r="A113" s="3" t="s">
        <v>1059</v>
      </c>
      <c r="B113" s="3">
        <v>1042.05</v>
      </c>
      <c r="C113" s="3">
        <v>0.079</v>
      </c>
      <c r="D113" s="3">
        <v>-2.504</v>
      </c>
      <c r="E113" s="3">
        <v>2.662</v>
      </c>
      <c r="F113" s="3">
        <v>0.079</v>
      </c>
      <c r="G113" s="3">
        <v>-2.504</v>
      </c>
      <c r="H113" s="3">
        <v>2.662</v>
      </c>
      <c r="I113" s="3">
        <v>0.861</v>
      </c>
      <c r="J113" s="3">
        <v>0.079</v>
      </c>
      <c r="K113" s="3">
        <v>-5.366</v>
      </c>
      <c r="L113" s="3">
        <v>5.524</v>
      </c>
      <c r="M113" s="3">
        <v>0.079</v>
      </c>
      <c r="N113" s="3">
        <v>-5.366</v>
      </c>
      <c r="O113" s="3">
        <v>5.524</v>
      </c>
      <c r="P113" s="3">
        <v>1.815</v>
      </c>
    </row>
    <row r="114" spans="1:16" s="3" customFormat="1" ht="15.75">
      <c r="A114" s="3" t="s">
        <v>1060</v>
      </c>
      <c r="B114" s="3">
        <v>1048.89</v>
      </c>
      <c r="C114" s="3">
        <v>0.22</v>
      </c>
      <c r="D114" s="3">
        <v>-3.645</v>
      </c>
      <c r="E114" s="3">
        <v>4.084</v>
      </c>
      <c r="F114" s="3">
        <v>0.22</v>
      </c>
      <c r="G114" s="3">
        <v>-3.645</v>
      </c>
      <c r="H114" s="3">
        <v>4.084</v>
      </c>
      <c r="I114" s="3">
        <v>1.288</v>
      </c>
      <c r="J114" s="3">
        <v>0.22</v>
      </c>
      <c r="K114" s="3">
        <v>-7.927</v>
      </c>
      <c r="L114" s="3">
        <v>8.366</v>
      </c>
      <c r="M114" s="3">
        <v>0.22</v>
      </c>
      <c r="N114" s="3">
        <v>-7.927</v>
      </c>
      <c r="O114" s="3">
        <v>8.366</v>
      </c>
      <c r="P114" s="3">
        <v>2.715</v>
      </c>
    </row>
    <row r="115" spans="1:16" s="3" customFormat="1" ht="15.75">
      <c r="A115" s="3" t="s">
        <v>1061</v>
      </c>
      <c r="B115" s="3">
        <v>1049.4</v>
      </c>
      <c r="C115" s="3">
        <v>0.23</v>
      </c>
      <c r="D115" s="3">
        <v>-3.741</v>
      </c>
      <c r="E115" s="3">
        <v>4.202</v>
      </c>
      <c r="F115" s="3">
        <v>0.23</v>
      </c>
      <c r="G115" s="3">
        <v>-3.741</v>
      </c>
      <c r="H115" s="3">
        <v>4.202</v>
      </c>
      <c r="I115" s="3">
        <v>1.324</v>
      </c>
      <c r="J115" s="3">
        <v>0.23</v>
      </c>
      <c r="K115" s="3">
        <v>-8.143</v>
      </c>
      <c r="L115" s="3">
        <v>8.603</v>
      </c>
      <c r="M115" s="3">
        <v>0.23</v>
      </c>
      <c r="N115" s="3">
        <v>-8.143</v>
      </c>
      <c r="O115" s="3">
        <v>8.603</v>
      </c>
      <c r="P115" s="3">
        <v>2.791</v>
      </c>
    </row>
    <row r="116" spans="1:16" s="3" customFormat="1" ht="15.75">
      <c r="A116" s="3" t="s">
        <v>1062</v>
      </c>
      <c r="B116" s="3">
        <v>1050.07</v>
      </c>
      <c r="C116" s="3">
        <v>0.244</v>
      </c>
      <c r="D116" s="3">
        <v>-3.868</v>
      </c>
      <c r="E116" s="3">
        <v>4.356</v>
      </c>
      <c r="F116" s="3">
        <v>0.244</v>
      </c>
      <c r="G116" s="3">
        <v>-3.868</v>
      </c>
      <c r="H116" s="3">
        <v>4.356</v>
      </c>
      <c r="I116" s="3">
        <v>1.371</v>
      </c>
      <c r="J116" s="3">
        <v>0.244</v>
      </c>
      <c r="K116" s="3">
        <v>-8.425</v>
      </c>
      <c r="L116" s="3">
        <v>8.913</v>
      </c>
      <c r="M116" s="3">
        <v>0.244</v>
      </c>
      <c r="N116" s="3">
        <v>-8.425</v>
      </c>
      <c r="O116" s="3">
        <v>8.913</v>
      </c>
      <c r="P116" s="3">
        <v>2.89</v>
      </c>
    </row>
    <row r="117" spans="1:16" s="3" customFormat="1" ht="15.75">
      <c r="A117" s="3" t="s">
        <v>1063</v>
      </c>
      <c r="B117" s="3">
        <v>1050.58</v>
      </c>
      <c r="C117" s="3">
        <v>0.255</v>
      </c>
      <c r="D117" s="3">
        <v>-3.967</v>
      </c>
      <c r="E117" s="3">
        <v>4.477</v>
      </c>
      <c r="F117" s="3">
        <v>0.255</v>
      </c>
      <c r="G117" s="3">
        <v>-3.967</v>
      </c>
      <c r="H117" s="3">
        <v>4.477</v>
      </c>
      <c r="I117" s="3">
        <v>1.407</v>
      </c>
      <c r="J117" s="3">
        <v>0.255</v>
      </c>
      <c r="K117" s="3">
        <v>-8.646</v>
      </c>
      <c r="L117" s="3">
        <v>9.155</v>
      </c>
      <c r="M117" s="3">
        <v>0.255</v>
      </c>
      <c r="N117" s="3">
        <v>-8.646</v>
      </c>
      <c r="O117" s="3">
        <v>9.155</v>
      </c>
      <c r="P117" s="3">
        <v>2.967</v>
      </c>
    </row>
    <row r="118" spans="1:16" s="3" customFormat="1" ht="15.75">
      <c r="A118" s="3" t="s">
        <v>1064</v>
      </c>
      <c r="B118" s="3">
        <v>1051.54</v>
      </c>
      <c r="C118" s="3">
        <v>0.274</v>
      </c>
      <c r="D118" s="3">
        <v>-4.154</v>
      </c>
      <c r="E118" s="3">
        <v>4.702</v>
      </c>
      <c r="F118" s="3">
        <v>0.274</v>
      </c>
      <c r="G118" s="3">
        <v>-4.154</v>
      </c>
      <c r="H118" s="3">
        <v>4.702</v>
      </c>
      <c r="I118" s="3">
        <v>1.476</v>
      </c>
      <c r="J118" s="3">
        <v>0.274</v>
      </c>
      <c r="K118" s="3">
        <v>-9.061</v>
      </c>
      <c r="L118" s="3">
        <v>9.609</v>
      </c>
      <c r="M118" s="3">
        <v>0.274</v>
      </c>
      <c r="N118" s="3">
        <v>-9.061</v>
      </c>
      <c r="O118" s="3">
        <v>9.609</v>
      </c>
      <c r="P118" s="3">
        <v>3.112</v>
      </c>
    </row>
    <row r="119" spans="1:16" s="3" customFormat="1" ht="15.75">
      <c r="A119" s="3" t="s">
        <v>1065</v>
      </c>
      <c r="B119" s="3">
        <v>1053.5</v>
      </c>
      <c r="C119" s="3">
        <v>0.314</v>
      </c>
      <c r="D119" s="3">
        <v>-4.542</v>
      </c>
      <c r="E119" s="3">
        <v>5.171</v>
      </c>
      <c r="F119" s="3">
        <v>-0.769</v>
      </c>
      <c r="G119" s="3">
        <v>-5.625</v>
      </c>
      <c r="H119" s="3">
        <v>4.087</v>
      </c>
      <c r="I119" s="3">
        <v>1.619</v>
      </c>
      <c r="J119" s="3">
        <v>0.314</v>
      </c>
      <c r="K119" s="3">
        <v>-9.923</v>
      </c>
      <c r="L119" s="3">
        <v>10.552</v>
      </c>
      <c r="M119" s="3">
        <v>-0.769</v>
      </c>
      <c r="N119" s="3">
        <v>-11.006</v>
      </c>
      <c r="O119" s="3">
        <v>9.469</v>
      </c>
      <c r="P119" s="3">
        <v>3.412</v>
      </c>
    </row>
    <row r="120" spans="1:16" s="3" customFormat="1" ht="15.75">
      <c r="A120" s="3" t="s">
        <v>1066</v>
      </c>
      <c r="B120" s="3">
        <v>1054.13</v>
      </c>
      <c r="C120" s="3">
        <v>0.327</v>
      </c>
      <c r="D120" s="3">
        <v>-4.669</v>
      </c>
      <c r="E120" s="3">
        <v>5.324</v>
      </c>
      <c r="F120" s="3">
        <v>-1.428</v>
      </c>
      <c r="G120" s="3">
        <v>-6.425</v>
      </c>
      <c r="H120" s="3">
        <v>3.568</v>
      </c>
      <c r="I120" s="3">
        <v>1.665</v>
      </c>
      <c r="J120" s="3">
        <v>0.327</v>
      </c>
      <c r="K120" s="3">
        <v>-10.205</v>
      </c>
      <c r="L120" s="3">
        <v>10.86</v>
      </c>
      <c r="M120" s="3">
        <v>-1.428</v>
      </c>
      <c r="N120" s="3">
        <v>-11.961</v>
      </c>
      <c r="O120" s="3">
        <v>9.104</v>
      </c>
      <c r="P120" s="3">
        <v>3.511</v>
      </c>
    </row>
    <row r="121" spans="1:16" s="3" customFormat="1" ht="15.75">
      <c r="A121" s="3" t="s">
        <v>1067</v>
      </c>
      <c r="B121" s="3">
        <v>1054.43</v>
      </c>
      <c r="C121" s="3">
        <v>0.399</v>
      </c>
      <c r="D121" s="3">
        <v>-4.665</v>
      </c>
      <c r="E121" s="3">
        <v>5.463</v>
      </c>
      <c r="F121" s="3">
        <v>-1.682</v>
      </c>
      <c r="G121" s="3">
        <v>-6.746</v>
      </c>
      <c r="H121" s="3">
        <v>3.382</v>
      </c>
      <c r="I121" s="3">
        <v>1.688</v>
      </c>
      <c r="J121" s="3">
        <v>0.399</v>
      </c>
      <c r="K121" s="3">
        <v>-10.277</v>
      </c>
      <c r="L121" s="3">
        <v>11.074</v>
      </c>
      <c r="M121" s="3">
        <v>-1.682</v>
      </c>
      <c r="N121" s="3">
        <v>-12.357</v>
      </c>
      <c r="O121" s="3">
        <v>8.994</v>
      </c>
      <c r="P121" s="3">
        <v>3.558</v>
      </c>
    </row>
    <row r="122" spans="1:16" s="3" customFormat="1" ht="15.75">
      <c r="A122" s="3" t="s">
        <v>1068</v>
      </c>
      <c r="B122" s="3">
        <v>1054.6</v>
      </c>
      <c r="C122" s="3">
        <v>0.47</v>
      </c>
      <c r="D122" s="3">
        <v>-4.631</v>
      </c>
      <c r="E122" s="3">
        <v>5.57</v>
      </c>
      <c r="F122" s="3">
        <v>-1.786</v>
      </c>
      <c r="G122" s="3">
        <v>-6.8870000000000005</v>
      </c>
      <c r="H122" s="3">
        <v>3.314</v>
      </c>
      <c r="I122" s="3">
        <v>1.7</v>
      </c>
      <c r="J122" s="3">
        <v>0.47</v>
      </c>
      <c r="K122" s="3">
        <v>-10.283</v>
      </c>
      <c r="L122" s="3">
        <v>11.222</v>
      </c>
      <c r="M122" s="3">
        <v>-1.786</v>
      </c>
      <c r="N122" s="3">
        <v>-12.539</v>
      </c>
      <c r="O122" s="3">
        <v>8.966</v>
      </c>
      <c r="P122" s="3">
        <v>3.584</v>
      </c>
    </row>
    <row r="123" spans="1:16" s="3" customFormat="1" ht="15.75">
      <c r="A123" s="3" t="s">
        <v>1069</v>
      </c>
      <c r="B123" s="3">
        <v>1056.73</v>
      </c>
      <c r="C123" s="3">
        <v>1.318</v>
      </c>
      <c r="D123" s="3">
        <v>-3.786</v>
      </c>
      <c r="E123" s="3">
        <v>6.421</v>
      </c>
      <c r="F123" s="3">
        <v>-2.937</v>
      </c>
      <c r="G123" s="3">
        <v>-8.04</v>
      </c>
      <c r="H123" s="3">
        <v>2.166</v>
      </c>
      <c r="I123" s="3">
        <v>1.701</v>
      </c>
      <c r="J123" s="3">
        <v>1.318</v>
      </c>
      <c r="K123" s="3">
        <v>-9.441</v>
      </c>
      <c r="L123" s="3">
        <v>12.076</v>
      </c>
      <c r="M123" s="3">
        <v>-2.937</v>
      </c>
      <c r="N123" s="3">
        <v>-13.695</v>
      </c>
      <c r="O123" s="3">
        <v>7.821</v>
      </c>
      <c r="P123" s="3">
        <v>3.586</v>
      </c>
    </row>
    <row r="124" spans="1:16" s="3" customFormat="1" ht="15.75">
      <c r="A124" s="3" t="s">
        <v>1070</v>
      </c>
      <c r="B124" s="3">
        <v>1056.81</v>
      </c>
      <c r="C124" s="3">
        <v>1.344</v>
      </c>
      <c r="D124" s="3">
        <v>-3.742</v>
      </c>
      <c r="E124" s="3">
        <v>6.431</v>
      </c>
      <c r="F124" s="3">
        <v>-2.97</v>
      </c>
      <c r="G124" s="3">
        <v>-8.056</v>
      </c>
      <c r="H124" s="3">
        <v>2.117</v>
      </c>
      <c r="I124" s="3">
        <v>1.696</v>
      </c>
      <c r="J124" s="3">
        <v>1.344</v>
      </c>
      <c r="K124" s="3">
        <v>-9.379</v>
      </c>
      <c r="L124" s="3">
        <v>12.067</v>
      </c>
      <c r="M124" s="3">
        <v>-2.97</v>
      </c>
      <c r="N124" s="3">
        <v>-13.693</v>
      </c>
      <c r="O124" s="3">
        <v>7.753</v>
      </c>
      <c r="P124" s="3">
        <v>3.574</v>
      </c>
    </row>
    <row r="125" spans="1:16" s="3" customFormat="1" ht="15.75">
      <c r="A125" s="3" t="s">
        <v>1071</v>
      </c>
      <c r="B125" s="3">
        <v>1057.06</v>
      </c>
      <c r="C125" s="3">
        <v>1.434</v>
      </c>
      <c r="D125" s="3">
        <v>-3.597</v>
      </c>
      <c r="E125" s="3">
        <v>6.464</v>
      </c>
      <c r="F125" s="3">
        <v>-3.078</v>
      </c>
      <c r="G125" s="3">
        <v>-8.109</v>
      </c>
      <c r="H125" s="3">
        <v>1.952</v>
      </c>
      <c r="I125" s="3">
        <v>1.677</v>
      </c>
      <c r="J125" s="3">
        <v>1.434</v>
      </c>
      <c r="K125" s="3">
        <v>-9.171</v>
      </c>
      <c r="L125" s="3">
        <v>12.039</v>
      </c>
      <c r="M125" s="3">
        <v>-3.078</v>
      </c>
      <c r="N125" s="3">
        <v>-13.683</v>
      </c>
      <c r="O125" s="3">
        <v>7.527</v>
      </c>
      <c r="P125" s="3">
        <v>3.535</v>
      </c>
    </row>
    <row r="126" spans="1:16" s="3" customFormat="1" ht="15.75">
      <c r="A126" s="3" t="s">
        <v>1072</v>
      </c>
      <c r="B126" s="3">
        <v>1058.36</v>
      </c>
      <c r="C126" s="3">
        <v>1.89</v>
      </c>
      <c r="D126" s="3">
        <v>-2.857</v>
      </c>
      <c r="E126" s="3">
        <v>6.638</v>
      </c>
      <c r="F126" s="3">
        <v>-3.633</v>
      </c>
      <c r="G126" s="3">
        <v>-8.38</v>
      </c>
      <c r="H126" s="3">
        <v>1.114</v>
      </c>
      <c r="I126" s="3">
        <v>1.582</v>
      </c>
      <c r="J126" s="3">
        <v>1.89</v>
      </c>
      <c r="K126" s="3">
        <v>-8.117</v>
      </c>
      <c r="L126" s="3">
        <v>11.898</v>
      </c>
      <c r="M126" s="3">
        <v>-3.633</v>
      </c>
      <c r="N126" s="3">
        <v>-13.64</v>
      </c>
      <c r="O126" s="3">
        <v>6.375</v>
      </c>
      <c r="P126" s="3">
        <v>3.336</v>
      </c>
    </row>
    <row r="127" spans="1:16" s="3" customFormat="1" ht="15.75">
      <c r="A127" s="3" t="s">
        <v>1073</v>
      </c>
      <c r="B127" s="3">
        <v>1066.18</v>
      </c>
      <c r="C127" s="3">
        <v>4.643</v>
      </c>
      <c r="D127" s="3">
        <v>1.497</v>
      </c>
      <c r="E127" s="3">
        <v>7.79</v>
      </c>
      <c r="F127" s="3">
        <v>-6.975</v>
      </c>
      <c r="G127" s="3">
        <v>-10.121</v>
      </c>
      <c r="H127" s="3">
        <v>-3.829</v>
      </c>
      <c r="I127" s="3">
        <v>1.049</v>
      </c>
      <c r="J127" s="3">
        <v>4.643</v>
      </c>
      <c r="K127" s="3">
        <v>-1.989</v>
      </c>
      <c r="L127" s="3">
        <v>11.276</v>
      </c>
      <c r="M127" s="3">
        <v>-6.975</v>
      </c>
      <c r="N127" s="3">
        <v>-13.608</v>
      </c>
      <c r="O127" s="3">
        <v>-0.343</v>
      </c>
      <c r="P127" s="3">
        <v>2.211</v>
      </c>
    </row>
    <row r="128" spans="1:16" s="3" customFormat="1" ht="15.75">
      <c r="A128" s="3" t="s">
        <v>1074</v>
      </c>
      <c r="B128" s="3">
        <v>1066.69</v>
      </c>
      <c r="C128" s="3">
        <v>4.824</v>
      </c>
      <c r="D128" s="3">
        <v>1.773</v>
      </c>
      <c r="E128" s="3">
        <v>7.876</v>
      </c>
      <c r="F128" s="3">
        <v>-7.195</v>
      </c>
      <c r="G128" s="3">
        <v>-10.247</v>
      </c>
      <c r="H128" s="3">
        <v>-4.143</v>
      </c>
      <c r="I128" s="3">
        <v>1.017</v>
      </c>
      <c r="J128" s="3">
        <v>4.824</v>
      </c>
      <c r="K128" s="3">
        <v>-1.609</v>
      </c>
      <c r="L128" s="3">
        <v>11.258</v>
      </c>
      <c r="M128" s="3">
        <v>-7.195</v>
      </c>
      <c r="N128" s="3">
        <v>-13.628</v>
      </c>
      <c r="O128" s="3">
        <v>-0.762</v>
      </c>
      <c r="P128" s="3">
        <v>2.144</v>
      </c>
    </row>
    <row r="129" spans="1:16" s="3" customFormat="1" ht="15.75">
      <c r="A129" s="3" t="s">
        <v>1075</v>
      </c>
      <c r="B129" s="3">
        <v>1067.36</v>
      </c>
      <c r="C129" s="3">
        <v>5.059</v>
      </c>
      <c r="D129" s="3">
        <v>2.126</v>
      </c>
      <c r="E129" s="3">
        <v>7.991</v>
      </c>
      <c r="F129" s="3">
        <v>-7.48</v>
      </c>
      <c r="G129" s="3">
        <v>-10.412</v>
      </c>
      <c r="H129" s="3">
        <v>-4.547</v>
      </c>
      <c r="I129" s="3">
        <v>0.978</v>
      </c>
      <c r="J129" s="3">
        <v>5.059</v>
      </c>
      <c r="K129" s="3">
        <v>-1.123</v>
      </c>
      <c r="L129" s="3">
        <v>11.241</v>
      </c>
      <c r="M129" s="3">
        <v>-7.48</v>
      </c>
      <c r="N129" s="3">
        <v>-13.662</v>
      </c>
      <c r="O129" s="3">
        <v>-1.298</v>
      </c>
      <c r="P129" s="3">
        <v>2.061</v>
      </c>
    </row>
    <row r="130" spans="1:16" s="3" customFormat="1" ht="15.75">
      <c r="A130" s="3" t="s">
        <v>1076</v>
      </c>
      <c r="B130" s="3">
        <v>1067.87</v>
      </c>
      <c r="C130" s="3">
        <v>5.24</v>
      </c>
      <c r="D130" s="3">
        <v>2.397</v>
      </c>
      <c r="E130" s="3">
        <v>8.083</v>
      </c>
      <c r="F130" s="3">
        <v>-7.7</v>
      </c>
      <c r="G130" s="3">
        <v>-10.543</v>
      </c>
      <c r="H130" s="3">
        <v>-4.857</v>
      </c>
      <c r="I130" s="3">
        <v>0.9480000000000001</v>
      </c>
      <c r="J130" s="3">
        <v>5.24</v>
      </c>
      <c r="K130" s="3">
        <v>-0.754</v>
      </c>
      <c r="L130" s="3">
        <v>11.233</v>
      </c>
      <c r="M130" s="3">
        <v>-7.7</v>
      </c>
      <c r="N130" s="3">
        <v>-13.693</v>
      </c>
      <c r="O130" s="3">
        <v>-1.706</v>
      </c>
      <c r="P130" s="3">
        <v>1.998</v>
      </c>
    </row>
    <row r="131" spans="1:16" s="3" customFormat="1" ht="15.75">
      <c r="A131" s="3" t="s">
        <v>1077</v>
      </c>
      <c r="B131" s="3">
        <v>1071.42</v>
      </c>
      <c r="C131" s="3">
        <v>6.489</v>
      </c>
      <c r="D131" s="3">
        <v>4.176</v>
      </c>
      <c r="E131" s="3">
        <v>8.801</v>
      </c>
      <c r="F131" s="3">
        <v>-9.216</v>
      </c>
      <c r="G131" s="3">
        <v>-11.528</v>
      </c>
      <c r="H131" s="3">
        <v>-6.903</v>
      </c>
      <c r="I131" s="3">
        <v>0.771</v>
      </c>
      <c r="J131" s="3">
        <v>6.489</v>
      </c>
      <c r="K131" s="3">
        <v>1.613</v>
      </c>
      <c r="L131" s="3">
        <v>11.364</v>
      </c>
      <c r="M131" s="3">
        <v>-9.216</v>
      </c>
      <c r="N131" s="3">
        <v>-14.091</v>
      </c>
      <c r="O131" s="3">
        <v>-4.341</v>
      </c>
      <c r="P131" s="3">
        <v>1.625</v>
      </c>
    </row>
    <row r="132" spans="1:16" s="3" customFormat="1" ht="15.75">
      <c r="A132" s="3" t="s">
        <v>1078</v>
      </c>
      <c r="B132" s="3">
        <v>1071.72</v>
      </c>
      <c r="C132" s="3">
        <v>6.596</v>
      </c>
      <c r="D132" s="3">
        <v>4.32</v>
      </c>
      <c r="E132" s="3">
        <v>8.872</v>
      </c>
      <c r="F132" s="3">
        <v>-9.346</v>
      </c>
      <c r="G132" s="3">
        <v>-11.622</v>
      </c>
      <c r="H132" s="3">
        <v>-7.07</v>
      </c>
      <c r="I132" s="3">
        <v>0.759</v>
      </c>
      <c r="J132" s="3">
        <v>6.596</v>
      </c>
      <c r="K132" s="3">
        <v>1.798</v>
      </c>
      <c r="L132" s="3">
        <v>11.394</v>
      </c>
      <c r="M132" s="3">
        <v>-9.346</v>
      </c>
      <c r="N132" s="3">
        <v>-14.144</v>
      </c>
      <c r="O132" s="3">
        <v>-4.548</v>
      </c>
      <c r="P132" s="3">
        <v>1.599</v>
      </c>
    </row>
    <row r="133" spans="1:16" s="3" customFormat="1" ht="15.75">
      <c r="A133" s="3" t="s">
        <v>1079</v>
      </c>
      <c r="B133" s="3">
        <v>1071.89</v>
      </c>
      <c r="C133" s="3">
        <v>6.654</v>
      </c>
      <c r="D133" s="3">
        <v>4.397</v>
      </c>
      <c r="E133" s="3">
        <v>8.911</v>
      </c>
      <c r="F133" s="3">
        <v>-9.417</v>
      </c>
      <c r="G133" s="3">
        <v>-11.674</v>
      </c>
      <c r="H133" s="3">
        <v>-7.16</v>
      </c>
      <c r="I133" s="3">
        <v>0.752</v>
      </c>
      <c r="J133" s="3">
        <v>6.654</v>
      </c>
      <c r="K133" s="3">
        <v>1.896</v>
      </c>
      <c r="L133" s="3">
        <v>11.412</v>
      </c>
      <c r="M133" s="3">
        <v>-9.417</v>
      </c>
      <c r="N133" s="3">
        <v>-14.175</v>
      </c>
      <c r="O133" s="3">
        <v>-4.659</v>
      </c>
      <c r="P133" s="3">
        <v>1.586</v>
      </c>
    </row>
    <row r="134" spans="1:16" s="3" customFormat="1" ht="15.75">
      <c r="A134" s="3" t="s">
        <v>1080</v>
      </c>
      <c r="B134" s="3">
        <v>1074.02</v>
      </c>
      <c r="C134" s="3">
        <v>8.036</v>
      </c>
      <c r="D134" s="3">
        <v>5.776</v>
      </c>
      <c r="E134" s="3">
        <v>10.297</v>
      </c>
      <c r="F134" s="3">
        <v>-11.217</v>
      </c>
      <c r="G134" s="3">
        <v>-13.478</v>
      </c>
      <c r="H134" s="3">
        <v>-8.957</v>
      </c>
      <c r="I134" s="3">
        <v>0.754</v>
      </c>
      <c r="J134" s="3">
        <v>8.036</v>
      </c>
      <c r="K134" s="3">
        <v>3.271</v>
      </c>
      <c r="L134" s="3">
        <v>12.802</v>
      </c>
      <c r="M134" s="3">
        <v>-11.217</v>
      </c>
      <c r="N134" s="3">
        <v>-15.983</v>
      </c>
      <c r="O134" s="3">
        <v>-6.452</v>
      </c>
      <c r="P134" s="3">
        <v>1.589</v>
      </c>
    </row>
    <row r="135" spans="1:16" s="3" customFormat="1" ht="15.75">
      <c r="A135" s="3" t="s">
        <v>1081</v>
      </c>
      <c r="B135" s="3">
        <v>1074.1</v>
      </c>
      <c r="C135" s="3">
        <v>8.11</v>
      </c>
      <c r="D135" s="3">
        <v>5.84</v>
      </c>
      <c r="E135" s="3">
        <v>10.379</v>
      </c>
      <c r="F135" s="3">
        <v>-11.315</v>
      </c>
      <c r="G135" s="3">
        <v>-13.585</v>
      </c>
      <c r="H135" s="3">
        <v>-9.046</v>
      </c>
      <c r="I135" s="3">
        <v>0.757</v>
      </c>
      <c r="J135" s="3">
        <v>8.11</v>
      </c>
      <c r="K135" s="3">
        <v>3.325</v>
      </c>
      <c r="L135" s="3">
        <v>12.894</v>
      </c>
      <c r="M135" s="3">
        <v>-11.315</v>
      </c>
      <c r="N135" s="3">
        <v>-16.1</v>
      </c>
      <c r="O135" s="3">
        <v>-6.531</v>
      </c>
      <c r="P135" s="3">
        <v>1.595</v>
      </c>
    </row>
    <row r="136" spans="1:16" s="3" customFormat="1" ht="15.75">
      <c r="A136" s="3" t="s">
        <v>1082</v>
      </c>
      <c r="B136" s="3">
        <v>1082.95</v>
      </c>
      <c r="C136" s="3">
        <v>16.631</v>
      </c>
      <c r="D136" s="3">
        <v>12.828</v>
      </c>
      <c r="E136" s="3">
        <v>20.434</v>
      </c>
      <c r="F136" s="3">
        <v>-22.691</v>
      </c>
      <c r="G136" s="3">
        <v>-26.494</v>
      </c>
      <c r="H136" s="3">
        <v>-18.888</v>
      </c>
      <c r="I136" s="3">
        <v>1.268</v>
      </c>
      <c r="J136" s="3">
        <v>16.631</v>
      </c>
      <c r="K136" s="3">
        <v>8.614</v>
      </c>
      <c r="L136" s="3">
        <v>24.648</v>
      </c>
      <c r="M136" s="3">
        <v>-22.691</v>
      </c>
      <c r="N136" s="3">
        <v>-30.708</v>
      </c>
      <c r="O136" s="3">
        <v>-14.674</v>
      </c>
      <c r="P136" s="3">
        <v>2.672</v>
      </c>
    </row>
    <row r="137" spans="1:16" s="3" customFormat="1" ht="15.75">
      <c r="A137" s="3" t="s">
        <v>1083</v>
      </c>
      <c r="B137" s="3">
        <v>1086.6</v>
      </c>
      <c r="C137" s="3">
        <v>20.153</v>
      </c>
      <c r="D137" s="3">
        <v>15.575</v>
      </c>
      <c r="E137" s="3">
        <v>24.731</v>
      </c>
      <c r="F137" s="3">
        <v>-27.393</v>
      </c>
      <c r="G137" s="3">
        <v>-31.971</v>
      </c>
      <c r="H137" s="3">
        <v>-22.815</v>
      </c>
      <c r="I137" s="3">
        <v>1.526</v>
      </c>
      <c r="J137" s="3">
        <v>20.153</v>
      </c>
      <c r="K137" s="3">
        <v>10.502</v>
      </c>
      <c r="L137" s="3">
        <v>29.805</v>
      </c>
      <c r="M137" s="3">
        <v>-27.393</v>
      </c>
      <c r="N137" s="3">
        <v>-37.045</v>
      </c>
      <c r="O137" s="3">
        <v>-17.742</v>
      </c>
      <c r="P137" s="3">
        <v>3.217</v>
      </c>
    </row>
    <row r="138" spans="1:16" s="3" customFormat="1" ht="15.75">
      <c r="A138" s="3" t="s">
        <v>1084</v>
      </c>
      <c r="B138" s="3">
        <v>1088.7</v>
      </c>
      <c r="C138" s="3">
        <v>22.177</v>
      </c>
      <c r="D138" s="3">
        <v>17.138</v>
      </c>
      <c r="E138" s="3">
        <v>27.217</v>
      </c>
      <c r="F138" s="3">
        <v>-30.096</v>
      </c>
      <c r="G138" s="3">
        <v>-35.135</v>
      </c>
      <c r="H138" s="3">
        <v>-25.056</v>
      </c>
      <c r="I138" s="3">
        <v>1.68</v>
      </c>
      <c r="J138" s="3">
        <v>22.177</v>
      </c>
      <c r="K138" s="3">
        <v>11.554</v>
      </c>
      <c r="L138" s="3">
        <v>32.801</v>
      </c>
      <c r="M138" s="3">
        <v>-30.096</v>
      </c>
      <c r="N138" s="3">
        <v>-40.719</v>
      </c>
      <c r="O138" s="3">
        <v>-19.472</v>
      </c>
      <c r="P138" s="3">
        <v>3.541</v>
      </c>
    </row>
    <row r="139" spans="1:16" s="3" customFormat="1" ht="15.75">
      <c r="A139" s="3" t="s">
        <v>1085</v>
      </c>
      <c r="B139" s="3">
        <v>1089.01</v>
      </c>
      <c r="C139" s="3">
        <v>22.471</v>
      </c>
      <c r="D139" s="3">
        <v>17.364</v>
      </c>
      <c r="E139" s="3">
        <v>27.578</v>
      </c>
      <c r="F139" s="3">
        <v>-30.487</v>
      </c>
      <c r="G139" s="3">
        <v>-35.595</v>
      </c>
      <c r="H139" s="3">
        <v>-25.38</v>
      </c>
      <c r="I139" s="3">
        <v>1.702</v>
      </c>
      <c r="J139" s="3">
        <v>22.471</v>
      </c>
      <c r="K139" s="3">
        <v>11.705</v>
      </c>
      <c r="L139" s="3">
        <v>33.237</v>
      </c>
      <c r="M139" s="3">
        <v>-30.487</v>
      </c>
      <c r="N139" s="3">
        <v>-41.254</v>
      </c>
      <c r="O139" s="3">
        <v>-19.721</v>
      </c>
      <c r="P139" s="3">
        <v>3.589</v>
      </c>
    </row>
    <row r="140" spans="1:16" s="3" customFormat="1" ht="15.75">
      <c r="A140" s="3" t="s">
        <v>1086</v>
      </c>
      <c r="B140" s="3">
        <v>1089.17</v>
      </c>
      <c r="C140" s="3">
        <v>22.63</v>
      </c>
      <c r="D140" s="3">
        <v>17.486</v>
      </c>
      <c r="E140" s="3">
        <v>27.774</v>
      </c>
      <c r="F140" s="3">
        <v>-30.7</v>
      </c>
      <c r="G140" s="3">
        <v>-35.843</v>
      </c>
      <c r="H140" s="3">
        <v>-25.556</v>
      </c>
      <c r="I140" s="3">
        <v>1.715</v>
      </c>
      <c r="J140" s="3">
        <v>22.63</v>
      </c>
      <c r="K140" s="3">
        <v>11.786</v>
      </c>
      <c r="L140" s="3">
        <v>33.473</v>
      </c>
      <c r="M140" s="3">
        <v>-30.7</v>
      </c>
      <c r="N140" s="3">
        <v>-41.543</v>
      </c>
      <c r="O140" s="3">
        <v>-19.856</v>
      </c>
      <c r="P140" s="3">
        <v>3.615</v>
      </c>
    </row>
    <row r="141" spans="1:16" s="3" customFormat="1" ht="15.75">
      <c r="A141" s="3" t="s">
        <v>1087</v>
      </c>
      <c r="B141" s="3">
        <v>1091.31</v>
      </c>
      <c r="C141" s="3">
        <v>22.571</v>
      </c>
      <c r="D141" s="3">
        <v>17.43</v>
      </c>
      <c r="E141" s="3">
        <v>27.712</v>
      </c>
      <c r="F141" s="3">
        <v>-30.577</v>
      </c>
      <c r="G141" s="3">
        <v>-35.718</v>
      </c>
      <c r="H141" s="3">
        <v>-25.436</v>
      </c>
      <c r="I141" s="3">
        <v>1.714</v>
      </c>
      <c r="J141" s="3">
        <v>22.571</v>
      </c>
      <c r="K141" s="3">
        <v>11.734</v>
      </c>
      <c r="L141" s="3">
        <v>33.409</v>
      </c>
      <c r="M141" s="3">
        <v>-30.577</v>
      </c>
      <c r="N141" s="3">
        <v>-41.415</v>
      </c>
      <c r="O141" s="3">
        <v>-19.739</v>
      </c>
      <c r="P141" s="3">
        <v>3.613</v>
      </c>
    </row>
    <row r="142" spans="1:16" s="3" customFormat="1" ht="15.75">
      <c r="A142" s="3" t="s">
        <v>1088</v>
      </c>
      <c r="B142" s="3">
        <v>1091.38</v>
      </c>
      <c r="C142" s="3">
        <v>22.494</v>
      </c>
      <c r="D142" s="3">
        <v>17.37</v>
      </c>
      <c r="E142" s="3">
        <v>27.618</v>
      </c>
      <c r="F142" s="3">
        <v>-30.471</v>
      </c>
      <c r="G142" s="3">
        <v>-35.594</v>
      </c>
      <c r="H142" s="3">
        <v>-25.347</v>
      </c>
      <c r="I142" s="3">
        <v>1.708</v>
      </c>
      <c r="J142" s="3">
        <v>22.494</v>
      </c>
      <c r="K142" s="3">
        <v>11.692</v>
      </c>
      <c r="L142" s="3">
        <v>33.296</v>
      </c>
      <c r="M142" s="3">
        <v>-30.471</v>
      </c>
      <c r="N142" s="3">
        <v>-41.272</v>
      </c>
      <c r="O142" s="3">
        <v>-19.669</v>
      </c>
      <c r="P142" s="3">
        <v>3.601</v>
      </c>
    </row>
    <row r="143" spans="1:16" s="3" customFormat="1" ht="15.75">
      <c r="A143" s="3" t="s">
        <v>1089</v>
      </c>
      <c r="B143" s="3">
        <v>1094.97</v>
      </c>
      <c r="C143" s="3">
        <v>18.849</v>
      </c>
      <c r="D143" s="3">
        <v>14.517</v>
      </c>
      <c r="E143" s="3">
        <v>23.18</v>
      </c>
      <c r="F143" s="3">
        <v>-25.458</v>
      </c>
      <c r="G143" s="3">
        <v>-29.789</v>
      </c>
      <c r="H143" s="3">
        <v>-21.126</v>
      </c>
      <c r="I143" s="3">
        <v>1.444</v>
      </c>
      <c r="J143" s="3">
        <v>18.849</v>
      </c>
      <c r="K143" s="3">
        <v>9.718</v>
      </c>
      <c r="L143" s="3">
        <v>27.98</v>
      </c>
      <c r="M143" s="3">
        <v>-25.458</v>
      </c>
      <c r="N143" s="3">
        <v>-34.589</v>
      </c>
      <c r="O143" s="3">
        <v>-16.327</v>
      </c>
      <c r="P143" s="3">
        <v>3.044</v>
      </c>
    </row>
    <row r="144" spans="1:16" s="3" customFormat="1" ht="15.75">
      <c r="A144" s="3" t="s">
        <v>1090</v>
      </c>
      <c r="B144" s="3">
        <v>1096.19</v>
      </c>
      <c r="C144" s="3">
        <v>17.602</v>
      </c>
      <c r="D144" s="3">
        <v>13.535</v>
      </c>
      <c r="E144" s="3">
        <v>21.67</v>
      </c>
      <c r="F144" s="3">
        <v>-23.744</v>
      </c>
      <c r="G144" s="3">
        <v>-27.812</v>
      </c>
      <c r="H144" s="3">
        <v>-19.676</v>
      </c>
      <c r="I144" s="3">
        <v>1.356</v>
      </c>
      <c r="J144" s="3">
        <v>17.602</v>
      </c>
      <c r="K144" s="3">
        <v>9.027</v>
      </c>
      <c r="L144" s="3">
        <v>26.178</v>
      </c>
      <c r="M144" s="3">
        <v>-23.744</v>
      </c>
      <c r="N144" s="3">
        <v>-32.319</v>
      </c>
      <c r="O144" s="3">
        <v>-15.169</v>
      </c>
      <c r="P144" s="3">
        <v>2.858</v>
      </c>
    </row>
    <row r="145" spans="1:16" s="3" customFormat="1" ht="15.75">
      <c r="A145" s="3" t="s">
        <v>1091</v>
      </c>
      <c r="B145" s="3">
        <v>1105.99</v>
      </c>
      <c r="C145" s="3">
        <v>7.6370000000000005</v>
      </c>
      <c r="D145" s="3">
        <v>5.351</v>
      </c>
      <c r="E145" s="3">
        <v>9.923</v>
      </c>
      <c r="F145" s="3">
        <v>-10.039</v>
      </c>
      <c r="G145" s="3">
        <v>-12.325</v>
      </c>
      <c r="H145" s="3">
        <v>-7.753</v>
      </c>
      <c r="I145" s="3">
        <v>0.762</v>
      </c>
      <c r="J145" s="3">
        <v>7.6370000000000005</v>
      </c>
      <c r="K145" s="3">
        <v>2.818</v>
      </c>
      <c r="L145" s="3">
        <v>12.456</v>
      </c>
      <c r="M145" s="3">
        <v>-10.039</v>
      </c>
      <c r="N145" s="3">
        <v>-14.858</v>
      </c>
      <c r="O145" s="3">
        <v>-5.22</v>
      </c>
      <c r="P145" s="3">
        <v>1.606</v>
      </c>
    </row>
    <row r="146" spans="1:16" s="3" customFormat="1" ht="15.75">
      <c r="A146" s="3" t="s">
        <v>1092</v>
      </c>
      <c r="B146" s="3">
        <v>1106.3</v>
      </c>
      <c r="C146" s="3">
        <v>7.327</v>
      </c>
      <c r="D146" s="3">
        <v>5.078</v>
      </c>
      <c r="E146" s="3">
        <v>9.575</v>
      </c>
      <c r="F146" s="3">
        <v>-9.613</v>
      </c>
      <c r="G146" s="3">
        <v>-11.862</v>
      </c>
      <c r="H146" s="3">
        <v>-7.365</v>
      </c>
      <c r="I146" s="3">
        <v>0.749</v>
      </c>
      <c r="J146" s="3">
        <v>7.327</v>
      </c>
      <c r="K146" s="3">
        <v>2.587</v>
      </c>
      <c r="L146" s="3">
        <v>12.067</v>
      </c>
      <c r="M146" s="3">
        <v>-9.613</v>
      </c>
      <c r="N146" s="3">
        <v>-14.353</v>
      </c>
      <c r="O146" s="3">
        <v>-4.873</v>
      </c>
      <c r="P146" s="3">
        <v>1.58</v>
      </c>
    </row>
    <row r="147" spans="1:16" s="3" customFormat="1" ht="15.75">
      <c r="A147" s="3" t="s">
        <v>1093</v>
      </c>
      <c r="B147" s="3">
        <v>1106.46</v>
      </c>
      <c r="C147" s="3">
        <v>7.159</v>
      </c>
      <c r="D147" s="3">
        <v>4.93</v>
      </c>
      <c r="E147" s="3">
        <v>9.388</v>
      </c>
      <c r="F147" s="3">
        <v>-9.382</v>
      </c>
      <c r="G147" s="3">
        <v>-11.611</v>
      </c>
      <c r="H147" s="3">
        <v>-7.153</v>
      </c>
      <c r="I147" s="3">
        <v>0.743</v>
      </c>
      <c r="J147" s="3">
        <v>7.159</v>
      </c>
      <c r="K147" s="3">
        <v>2.46</v>
      </c>
      <c r="L147" s="3">
        <v>11.858</v>
      </c>
      <c r="M147" s="3">
        <v>-9.382</v>
      </c>
      <c r="N147" s="3">
        <v>-14.081</v>
      </c>
      <c r="O147" s="3">
        <v>-4.683</v>
      </c>
      <c r="P147" s="3">
        <v>1.566</v>
      </c>
    </row>
    <row r="148" spans="1:16" s="3" customFormat="1" ht="15.75">
      <c r="A148" s="3" t="s">
        <v>1094</v>
      </c>
      <c r="B148" s="3">
        <v>1108.6</v>
      </c>
      <c r="C148" s="3">
        <v>5.578</v>
      </c>
      <c r="D148" s="3">
        <v>3.352</v>
      </c>
      <c r="E148" s="3">
        <v>7.804</v>
      </c>
      <c r="F148" s="3">
        <v>-7.165</v>
      </c>
      <c r="G148" s="3">
        <v>-9.391</v>
      </c>
      <c r="H148" s="3">
        <v>-4.94</v>
      </c>
      <c r="I148" s="3">
        <v>0.742</v>
      </c>
      <c r="J148" s="3">
        <v>5.578</v>
      </c>
      <c r="K148" s="3">
        <v>0.886</v>
      </c>
      <c r="L148" s="3">
        <v>10.27</v>
      </c>
      <c r="M148" s="3">
        <v>-7.165</v>
      </c>
      <c r="N148" s="3">
        <v>-11.857</v>
      </c>
      <c r="O148" s="3">
        <v>-2.474</v>
      </c>
      <c r="P148" s="3">
        <v>1.564</v>
      </c>
    </row>
    <row r="149" spans="1:16" s="3" customFormat="1" ht="15.75">
      <c r="A149" s="3" t="s">
        <v>1095</v>
      </c>
      <c r="B149" s="3">
        <v>1108.67</v>
      </c>
      <c r="C149" s="3">
        <v>5.541</v>
      </c>
      <c r="D149" s="3">
        <v>3.306</v>
      </c>
      <c r="E149" s="3">
        <v>7.775</v>
      </c>
      <c r="F149" s="3">
        <v>-7.111</v>
      </c>
      <c r="G149" s="3">
        <v>-9.346</v>
      </c>
      <c r="H149" s="3">
        <v>-4.877</v>
      </c>
      <c r="I149" s="3">
        <v>0.745</v>
      </c>
      <c r="J149" s="3">
        <v>5.541</v>
      </c>
      <c r="K149" s="3">
        <v>0.8310000000000001</v>
      </c>
      <c r="L149" s="3">
        <v>10.251</v>
      </c>
      <c r="M149" s="3">
        <v>-7.111</v>
      </c>
      <c r="N149" s="3">
        <v>-11.822</v>
      </c>
      <c r="O149" s="3">
        <v>-2.401</v>
      </c>
      <c r="P149" s="3">
        <v>1.57</v>
      </c>
    </row>
    <row r="150" spans="1:16" s="3" customFormat="1" ht="15.75">
      <c r="A150" s="3" t="s">
        <v>1096</v>
      </c>
      <c r="B150" s="3">
        <v>1109.97</v>
      </c>
      <c r="C150" s="3">
        <v>4.906</v>
      </c>
      <c r="D150" s="3">
        <v>2.5060000000000002</v>
      </c>
      <c r="E150" s="3">
        <v>7.307</v>
      </c>
      <c r="F150" s="3">
        <v>-6.186</v>
      </c>
      <c r="G150" s="3">
        <v>-8.587</v>
      </c>
      <c r="H150" s="3">
        <v>-3.786</v>
      </c>
      <c r="I150" s="3">
        <v>0.8</v>
      </c>
      <c r="J150" s="3">
        <v>4.906</v>
      </c>
      <c r="K150" s="3">
        <v>-0.154</v>
      </c>
      <c r="L150" s="3">
        <v>9.967</v>
      </c>
      <c r="M150" s="3">
        <v>-6.186</v>
      </c>
      <c r="N150" s="3">
        <v>-11.247</v>
      </c>
      <c r="O150" s="3">
        <v>-1.1260000000000001</v>
      </c>
      <c r="P150" s="3">
        <v>1.687</v>
      </c>
    </row>
    <row r="151" spans="1:16" s="3" customFormat="1" ht="15.75">
      <c r="A151" s="3" t="s">
        <v>1097</v>
      </c>
      <c r="B151" s="3">
        <v>1111.25</v>
      </c>
      <c r="C151" s="3">
        <v>4.286</v>
      </c>
      <c r="D151" s="3">
        <v>1.696</v>
      </c>
      <c r="E151" s="3">
        <v>6.876</v>
      </c>
      <c r="F151" s="3">
        <v>-5.282</v>
      </c>
      <c r="G151" s="3">
        <v>-7.872</v>
      </c>
      <c r="H151" s="3">
        <v>-2.692</v>
      </c>
      <c r="I151" s="3">
        <v>0.863</v>
      </c>
      <c r="J151" s="3">
        <v>4.286</v>
      </c>
      <c r="K151" s="3">
        <v>-1.173</v>
      </c>
      <c r="L151" s="3">
        <v>9.745</v>
      </c>
      <c r="M151" s="3">
        <v>-5.282</v>
      </c>
      <c r="N151" s="3">
        <v>-10.741</v>
      </c>
      <c r="O151" s="3">
        <v>0.177</v>
      </c>
      <c r="P151" s="3">
        <v>1.82</v>
      </c>
    </row>
    <row r="152" spans="1:16" s="3" customFormat="1" ht="15.75">
      <c r="A152" s="3" t="s">
        <v>1098</v>
      </c>
      <c r="B152" s="3">
        <v>1113.44</v>
      </c>
      <c r="C152" s="3">
        <v>3.219</v>
      </c>
      <c r="D152" s="3">
        <v>0.257</v>
      </c>
      <c r="E152" s="3">
        <v>6.181</v>
      </c>
      <c r="F152" s="3">
        <v>-3.727</v>
      </c>
      <c r="G152" s="3">
        <v>-6.689</v>
      </c>
      <c r="H152" s="3">
        <v>-0.764</v>
      </c>
      <c r="I152" s="3">
        <v>0.987</v>
      </c>
      <c r="J152" s="3">
        <v>3.219</v>
      </c>
      <c r="K152" s="3">
        <v>-3.026</v>
      </c>
      <c r="L152" s="3">
        <v>9.464</v>
      </c>
      <c r="M152" s="3">
        <v>-3.727</v>
      </c>
      <c r="N152" s="3">
        <v>-9.971</v>
      </c>
      <c r="O152" s="3">
        <v>2.518</v>
      </c>
      <c r="P152" s="3">
        <v>2.082</v>
      </c>
    </row>
    <row r="153" spans="1:16" s="3" customFormat="1" ht="15.75">
      <c r="A153" s="3" t="s">
        <v>1099</v>
      </c>
      <c r="B153" s="3">
        <v>1114.66</v>
      </c>
      <c r="C153" s="3">
        <v>2.622</v>
      </c>
      <c r="D153" s="3">
        <v>-0.5680000000000001</v>
      </c>
      <c r="E153" s="3">
        <v>5.812</v>
      </c>
      <c r="F153" s="3">
        <v>-2.856</v>
      </c>
      <c r="G153" s="3">
        <v>-6.046</v>
      </c>
      <c r="H153" s="3">
        <v>0.334</v>
      </c>
      <c r="I153" s="3">
        <v>1.063</v>
      </c>
      <c r="J153" s="3">
        <v>2.622</v>
      </c>
      <c r="K153" s="3">
        <v>-4.103</v>
      </c>
      <c r="L153" s="3">
        <v>9.347</v>
      </c>
      <c r="M153" s="3">
        <v>-2.856</v>
      </c>
      <c r="N153" s="3">
        <v>-9.581</v>
      </c>
      <c r="O153" s="3">
        <v>3.869</v>
      </c>
      <c r="P153" s="3">
        <v>2.242</v>
      </c>
    </row>
    <row r="154" spans="1:16" s="3" customFormat="1" ht="15.75">
      <c r="A154" s="3" t="s">
        <v>1100</v>
      </c>
      <c r="B154" s="3">
        <v>1123.28</v>
      </c>
      <c r="C154" s="3">
        <v>-1.579</v>
      </c>
      <c r="D154" s="3">
        <v>-6.579</v>
      </c>
      <c r="E154" s="3">
        <v>3.422</v>
      </c>
      <c r="F154" s="3">
        <v>3.268</v>
      </c>
      <c r="G154" s="3">
        <v>-1.732</v>
      </c>
      <c r="H154" s="3">
        <v>8.268</v>
      </c>
      <c r="I154" s="3">
        <v>1.667</v>
      </c>
      <c r="J154" s="3">
        <v>-1.579</v>
      </c>
      <c r="K154" s="3">
        <v>-12.12</v>
      </c>
      <c r="L154" s="3">
        <v>8.962</v>
      </c>
      <c r="M154" s="3">
        <v>3.268</v>
      </c>
      <c r="N154" s="3">
        <v>-7.273</v>
      </c>
      <c r="O154" s="3">
        <v>13.809</v>
      </c>
      <c r="P154" s="3">
        <v>3.514</v>
      </c>
    </row>
    <row r="155" spans="1:16" s="3" customFormat="1" ht="15.75">
      <c r="A155" s="3" t="s">
        <v>1101</v>
      </c>
      <c r="B155" s="3">
        <v>1123.59</v>
      </c>
      <c r="C155" s="3">
        <v>-1.727</v>
      </c>
      <c r="D155" s="3">
        <v>-6.796</v>
      </c>
      <c r="E155" s="3">
        <v>3.341</v>
      </c>
      <c r="F155" s="3">
        <v>3.484</v>
      </c>
      <c r="G155" s="3">
        <v>-1.584</v>
      </c>
      <c r="H155" s="3">
        <v>8.553</v>
      </c>
      <c r="I155" s="3">
        <v>1.689</v>
      </c>
      <c r="J155" s="3">
        <v>-1.727</v>
      </c>
      <c r="K155" s="3">
        <v>-12.411</v>
      </c>
      <c r="L155" s="3">
        <v>8.957</v>
      </c>
      <c r="M155" s="3">
        <v>3.484</v>
      </c>
      <c r="N155" s="3">
        <v>-7.2</v>
      </c>
      <c r="O155" s="3">
        <v>14.169</v>
      </c>
      <c r="P155" s="3">
        <v>3.561</v>
      </c>
    </row>
    <row r="156" spans="1:16" s="3" customFormat="1" ht="15.75">
      <c r="A156" s="3" t="s">
        <v>1102</v>
      </c>
      <c r="B156" s="3">
        <v>1123.75</v>
      </c>
      <c r="C156" s="3">
        <v>-1.808</v>
      </c>
      <c r="D156" s="3">
        <v>-6.913</v>
      </c>
      <c r="E156" s="3">
        <v>3.297</v>
      </c>
      <c r="F156" s="3">
        <v>3.602</v>
      </c>
      <c r="G156" s="3">
        <v>-1.5030000000000001</v>
      </c>
      <c r="H156" s="3">
        <v>8.707</v>
      </c>
      <c r="I156" s="3">
        <v>1.702</v>
      </c>
      <c r="J156" s="3">
        <v>-1.808</v>
      </c>
      <c r="K156" s="3">
        <v>-12.57</v>
      </c>
      <c r="L156" s="3">
        <v>8.954</v>
      </c>
      <c r="M156" s="3">
        <v>3.602</v>
      </c>
      <c r="N156" s="3">
        <v>-7.16</v>
      </c>
      <c r="O156" s="3">
        <v>14.364</v>
      </c>
      <c r="P156" s="3">
        <v>3.587</v>
      </c>
    </row>
    <row r="157" spans="1:16" s="3" customFormat="1" ht="15.75">
      <c r="A157" s="3" t="s">
        <v>1103</v>
      </c>
      <c r="B157" s="3">
        <v>1125.89</v>
      </c>
      <c r="C157" s="3">
        <v>-2.652</v>
      </c>
      <c r="D157" s="3">
        <v>-7.76</v>
      </c>
      <c r="E157" s="3">
        <v>2.456</v>
      </c>
      <c r="F157" s="3">
        <v>4.745</v>
      </c>
      <c r="G157" s="3">
        <v>-0.363</v>
      </c>
      <c r="H157" s="3">
        <v>9.853</v>
      </c>
      <c r="I157" s="3">
        <v>1.703</v>
      </c>
      <c r="J157" s="3">
        <v>-2.652</v>
      </c>
      <c r="K157" s="3">
        <v>-13.42</v>
      </c>
      <c r="L157" s="3">
        <v>8.116</v>
      </c>
      <c r="M157" s="3">
        <v>4.745</v>
      </c>
      <c r="N157" s="3">
        <v>-6.023</v>
      </c>
      <c r="O157" s="3">
        <v>15.513</v>
      </c>
      <c r="P157" s="3">
        <v>3.589</v>
      </c>
    </row>
    <row r="158" spans="1:16" s="3" customFormat="1" ht="15.75">
      <c r="A158" s="3" t="s">
        <v>1104</v>
      </c>
      <c r="B158" s="3">
        <v>1125.96</v>
      </c>
      <c r="C158" s="3">
        <v>-2.674</v>
      </c>
      <c r="D158" s="3">
        <v>-7.766</v>
      </c>
      <c r="E158" s="3">
        <v>2.417</v>
      </c>
      <c r="F158" s="3">
        <v>4.771</v>
      </c>
      <c r="G158" s="3">
        <v>-0.32</v>
      </c>
      <c r="H158" s="3">
        <v>9.863</v>
      </c>
      <c r="I158" s="3">
        <v>1.697</v>
      </c>
      <c r="J158" s="3">
        <v>-2.674</v>
      </c>
      <c r="K158" s="3">
        <v>-13.407</v>
      </c>
      <c r="L158" s="3">
        <v>8.058</v>
      </c>
      <c r="M158" s="3">
        <v>4.771</v>
      </c>
      <c r="N158" s="3">
        <v>-5.961</v>
      </c>
      <c r="O158" s="3">
        <v>15.504</v>
      </c>
      <c r="P158" s="3">
        <v>3.577</v>
      </c>
    </row>
    <row r="159" spans="1:16" s="3" customFormat="1" ht="15.75">
      <c r="A159" s="3" t="s">
        <v>1105</v>
      </c>
      <c r="B159" s="3">
        <v>1133.87</v>
      </c>
      <c r="C159" s="3">
        <v>-4.983</v>
      </c>
      <c r="D159" s="3">
        <v>-8.411</v>
      </c>
      <c r="E159" s="3">
        <v>-1.555</v>
      </c>
      <c r="F159" s="3">
        <v>7.498</v>
      </c>
      <c r="G159" s="3">
        <v>4.07</v>
      </c>
      <c r="H159" s="3">
        <v>10.926</v>
      </c>
      <c r="I159" s="3">
        <v>1.143</v>
      </c>
      <c r="J159" s="3">
        <v>-4.983</v>
      </c>
      <c r="K159" s="3">
        <v>-12.21</v>
      </c>
      <c r="L159" s="3">
        <v>2.243</v>
      </c>
      <c r="M159" s="3">
        <v>7.498</v>
      </c>
      <c r="N159" s="3">
        <v>0.272</v>
      </c>
      <c r="O159" s="3">
        <v>14.725</v>
      </c>
      <c r="P159" s="3">
        <v>2.409</v>
      </c>
    </row>
    <row r="160" spans="1:16" s="3" customFormat="1" ht="15.75">
      <c r="A160" s="3" t="s">
        <v>1106</v>
      </c>
      <c r="B160" s="3">
        <v>1135.14</v>
      </c>
      <c r="C160" s="3">
        <v>-5.355</v>
      </c>
      <c r="D160" s="3">
        <v>-8.539</v>
      </c>
      <c r="E160" s="3">
        <v>-2.171</v>
      </c>
      <c r="F160" s="3">
        <v>7.937</v>
      </c>
      <c r="G160" s="3">
        <v>4.753</v>
      </c>
      <c r="H160" s="3">
        <v>11.122</v>
      </c>
      <c r="I160" s="3">
        <v>1.061</v>
      </c>
      <c r="J160" s="3">
        <v>-5.355</v>
      </c>
      <c r="K160" s="3">
        <v>-12.068</v>
      </c>
      <c r="L160" s="3">
        <v>1.358</v>
      </c>
      <c r="M160" s="3">
        <v>7.937</v>
      </c>
      <c r="N160" s="3">
        <v>1.224</v>
      </c>
      <c r="O160" s="3">
        <v>14.65</v>
      </c>
      <c r="P160" s="3">
        <v>2.238</v>
      </c>
    </row>
    <row r="161" spans="1:16" s="3" customFormat="1" ht="15.75">
      <c r="A161" s="3" t="s">
        <v>1107</v>
      </c>
      <c r="B161" s="3">
        <v>1140.6</v>
      </c>
      <c r="C161" s="3">
        <v>-6.95</v>
      </c>
      <c r="D161" s="3">
        <v>-9.26</v>
      </c>
      <c r="E161" s="3">
        <v>-4.639</v>
      </c>
      <c r="F161" s="3">
        <v>9.821</v>
      </c>
      <c r="G161" s="3">
        <v>7.51</v>
      </c>
      <c r="H161" s="3">
        <v>12.131</v>
      </c>
      <c r="I161" s="3">
        <v>0.77</v>
      </c>
      <c r="J161" s="3">
        <v>-6.95</v>
      </c>
      <c r="K161" s="3">
        <v>-11.819</v>
      </c>
      <c r="L161" s="3">
        <v>-2.08</v>
      </c>
      <c r="M161" s="3">
        <v>9.821</v>
      </c>
      <c r="N161" s="3">
        <v>4.951</v>
      </c>
      <c r="O161" s="3">
        <v>14.691</v>
      </c>
      <c r="P161" s="3">
        <v>1.623</v>
      </c>
    </row>
    <row r="162" spans="1:16" s="3" customFormat="1" ht="15.75">
      <c r="A162" s="3" t="s">
        <v>1108</v>
      </c>
      <c r="B162" s="3">
        <v>1140.91</v>
      </c>
      <c r="C162" s="3">
        <v>-7.039</v>
      </c>
      <c r="D162" s="3">
        <v>-9.312</v>
      </c>
      <c r="E162" s="3">
        <v>-4.765</v>
      </c>
      <c r="F162" s="3">
        <v>9.926</v>
      </c>
      <c r="G162" s="3">
        <v>7.652</v>
      </c>
      <c r="H162" s="3">
        <v>12.199</v>
      </c>
      <c r="I162" s="3">
        <v>0.758</v>
      </c>
      <c r="J162" s="3">
        <v>-7.039</v>
      </c>
      <c r="K162" s="3">
        <v>-11.832</v>
      </c>
      <c r="L162" s="3">
        <v>-2.246</v>
      </c>
      <c r="M162" s="3">
        <v>9.926</v>
      </c>
      <c r="N162" s="3">
        <v>5.133</v>
      </c>
      <c r="O162" s="3">
        <v>14.719</v>
      </c>
      <c r="P162" s="3">
        <v>1.598</v>
      </c>
    </row>
    <row r="163" spans="1:16" s="3" customFormat="1" ht="15.75">
      <c r="A163" s="3" t="s">
        <v>1109</v>
      </c>
      <c r="B163" s="3">
        <v>1141.04</v>
      </c>
      <c r="C163" s="3">
        <v>-7.077</v>
      </c>
      <c r="D163" s="3">
        <v>-9.336</v>
      </c>
      <c r="E163" s="3">
        <v>-4.819</v>
      </c>
      <c r="F163" s="3">
        <v>9.972</v>
      </c>
      <c r="G163" s="3">
        <v>7.713</v>
      </c>
      <c r="H163" s="3">
        <v>12.23</v>
      </c>
      <c r="I163" s="3">
        <v>0.753</v>
      </c>
      <c r="J163" s="3">
        <v>-7.077</v>
      </c>
      <c r="K163" s="3">
        <v>-11.838</v>
      </c>
      <c r="L163" s="3">
        <v>-2.317</v>
      </c>
      <c r="M163" s="3">
        <v>9.972</v>
      </c>
      <c r="N163" s="3">
        <v>5.211</v>
      </c>
      <c r="O163" s="3">
        <v>14.732</v>
      </c>
      <c r="P163" s="3">
        <v>1.587</v>
      </c>
    </row>
    <row r="164" spans="1:16" s="3" customFormat="1" ht="15.75">
      <c r="A164" s="3" t="s">
        <v>1110</v>
      </c>
      <c r="B164" s="3">
        <v>1143.58</v>
      </c>
      <c r="C164" s="3">
        <v>-8.77</v>
      </c>
      <c r="D164" s="3">
        <v>-11.087</v>
      </c>
      <c r="E164" s="3">
        <v>-6.454</v>
      </c>
      <c r="F164" s="3">
        <v>12.181</v>
      </c>
      <c r="G164" s="3">
        <v>9.864</v>
      </c>
      <c r="H164" s="3">
        <v>14.497</v>
      </c>
      <c r="I164" s="3">
        <v>0.772</v>
      </c>
      <c r="J164" s="3">
        <v>-8.77</v>
      </c>
      <c r="K164" s="3">
        <v>-13.654</v>
      </c>
      <c r="L164" s="3">
        <v>-3.887</v>
      </c>
      <c r="M164" s="3">
        <v>12.181</v>
      </c>
      <c r="N164" s="3">
        <v>7.297</v>
      </c>
      <c r="O164" s="3">
        <v>17.065</v>
      </c>
      <c r="P164" s="3">
        <v>1.6280000000000001</v>
      </c>
    </row>
    <row r="165" spans="1:16" s="3" customFormat="1" ht="15.75">
      <c r="A165" s="3" t="s">
        <v>1111</v>
      </c>
      <c r="B165" s="3">
        <v>1143.64</v>
      </c>
      <c r="C165" s="3">
        <v>-8.834</v>
      </c>
      <c r="D165" s="3">
        <v>-11.16</v>
      </c>
      <c r="E165" s="3">
        <v>-6.507</v>
      </c>
      <c r="F165" s="3">
        <v>12.265</v>
      </c>
      <c r="G165" s="3">
        <v>9.939</v>
      </c>
      <c r="H165" s="3">
        <v>14.591</v>
      </c>
      <c r="I165" s="3">
        <v>0.775</v>
      </c>
      <c r="J165" s="3">
        <v>-8.834</v>
      </c>
      <c r="K165" s="3">
        <v>-13.737</v>
      </c>
      <c r="L165" s="3">
        <v>-3.93</v>
      </c>
      <c r="M165" s="3">
        <v>12.265</v>
      </c>
      <c r="N165" s="3">
        <v>7.361</v>
      </c>
      <c r="O165" s="3">
        <v>17.169</v>
      </c>
      <c r="P165" s="3">
        <v>1.635</v>
      </c>
    </row>
    <row r="166" spans="1:16" s="3" customFormat="1" ht="15.75">
      <c r="A166" s="3" t="s">
        <v>1112</v>
      </c>
      <c r="B166" s="3">
        <v>1144.35</v>
      </c>
      <c r="C166" s="3">
        <v>-9.589</v>
      </c>
      <c r="D166" s="3">
        <v>-12.034</v>
      </c>
      <c r="E166" s="3">
        <v>-7.144</v>
      </c>
      <c r="F166" s="3">
        <v>13.276</v>
      </c>
      <c r="G166" s="3">
        <v>10.832</v>
      </c>
      <c r="H166" s="3">
        <v>15.721</v>
      </c>
      <c r="I166" s="3">
        <v>0.8150000000000001</v>
      </c>
      <c r="J166" s="3">
        <v>-9.589</v>
      </c>
      <c r="K166" s="3">
        <v>-14.743</v>
      </c>
      <c r="L166" s="3">
        <v>-4.435</v>
      </c>
      <c r="M166" s="3">
        <v>13.276</v>
      </c>
      <c r="N166" s="3">
        <v>8.122</v>
      </c>
      <c r="O166" s="3">
        <v>18.43</v>
      </c>
      <c r="P166" s="3">
        <v>1.718</v>
      </c>
    </row>
    <row r="167" spans="1:16" s="3" customFormat="1" ht="15.75">
      <c r="A167" s="3" t="s">
        <v>1113</v>
      </c>
      <c r="B167" s="3">
        <v>1148.41</v>
      </c>
      <c r="C167" s="3">
        <v>-13.99</v>
      </c>
      <c r="D167" s="3">
        <v>-17.238</v>
      </c>
      <c r="E167" s="3">
        <v>-10.743</v>
      </c>
      <c r="F167" s="3">
        <v>19.037</v>
      </c>
      <c r="G167" s="3">
        <v>15.789</v>
      </c>
      <c r="H167" s="3">
        <v>22.284</v>
      </c>
      <c r="I167" s="3">
        <v>1.083</v>
      </c>
      <c r="J167" s="3">
        <v>-13.99</v>
      </c>
      <c r="K167" s="3">
        <v>-20.837</v>
      </c>
      <c r="L167" s="3">
        <v>-7.144</v>
      </c>
      <c r="M167" s="3">
        <v>19.037</v>
      </c>
      <c r="N167" s="3">
        <v>12.19</v>
      </c>
      <c r="O167" s="3">
        <v>25.883</v>
      </c>
      <c r="P167" s="3">
        <v>2.282</v>
      </c>
    </row>
    <row r="168" spans="1:16" s="3" customFormat="1" ht="15.75">
      <c r="A168" s="3" t="s">
        <v>1114</v>
      </c>
      <c r="B168" s="3">
        <v>1148.77</v>
      </c>
      <c r="C168" s="3">
        <v>-14.385</v>
      </c>
      <c r="D168" s="3">
        <v>-17.711</v>
      </c>
      <c r="E168" s="3">
        <v>-11.06</v>
      </c>
      <c r="F168" s="3">
        <v>19.542</v>
      </c>
      <c r="G168" s="3">
        <v>16.216</v>
      </c>
      <c r="H168" s="3">
        <v>22.867</v>
      </c>
      <c r="I168" s="3">
        <v>1.109</v>
      </c>
      <c r="J168" s="3">
        <v>-14.385</v>
      </c>
      <c r="K168" s="3">
        <v>-21.396</v>
      </c>
      <c r="L168" s="3">
        <v>-7.375</v>
      </c>
      <c r="M168" s="3">
        <v>19.542</v>
      </c>
      <c r="N168" s="3">
        <v>12.531</v>
      </c>
      <c r="O168" s="3">
        <v>26.552</v>
      </c>
      <c r="P168" s="3">
        <v>2.337</v>
      </c>
    </row>
    <row r="169" spans="1:16" s="3" customFormat="1" ht="15.75">
      <c r="A169" s="3" t="s">
        <v>1115</v>
      </c>
      <c r="B169" s="3">
        <v>1152.83</v>
      </c>
      <c r="C169" s="3">
        <v>-18.899</v>
      </c>
      <c r="D169" s="3">
        <v>-23.15</v>
      </c>
      <c r="E169" s="3">
        <v>-14.648</v>
      </c>
      <c r="F169" s="3">
        <v>25.189</v>
      </c>
      <c r="G169" s="3">
        <v>20.938</v>
      </c>
      <c r="H169" s="3">
        <v>29.44</v>
      </c>
      <c r="I169" s="3">
        <v>1.417</v>
      </c>
      <c r="J169" s="3">
        <v>-18.899</v>
      </c>
      <c r="K169" s="3">
        <v>-27.86</v>
      </c>
      <c r="L169" s="3">
        <v>-9.938</v>
      </c>
      <c r="M169" s="3">
        <v>25.189</v>
      </c>
      <c r="N169" s="3">
        <v>16.228</v>
      </c>
      <c r="O169" s="3">
        <v>34.15</v>
      </c>
      <c r="P169" s="3">
        <v>2.987</v>
      </c>
    </row>
    <row r="170" spans="1:16" s="3" customFormat="1" ht="15.75">
      <c r="A170" s="3" t="s">
        <v>1116</v>
      </c>
      <c r="B170" s="3">
        <v>1153.16</v>
      </c>
      <c r="C170" s="3">
        <v>-19.268</v>
      </c>
      <c r="D170" s="3">
        <v>-23.596</v>
      </c>
      <c r="E170" s="3">
        <v>-14.94</v>
      </c>
      <c r="F170" s="3">
        <v>25.64</v>
      </c>
      <c r="G170" s="3">
        <v>21.312</v>
      </c>
      <c r="H170" s="3">
        <v>29.968</v>
      </c>
      <c r="I170" s="3">
        <v>1.443</v>
      </c>
      <c r="J170" s="3">
        <v>-19.268</v>
      </c>
      <c r="K170" s="3">
        <v>-28.392</v>
      </c>
      <c r="L170" s="3">
        <v>-10.144</v>
      </c>
      <c r="M170" s="3">
        <v>25.64</v>
      </c>
      <c r="N170" s="3">
        <v>16.516</v>
      </c>
      <c r="O170" s="3">
        <v>34.764</v>
      </c>
      <c r="P170" s="3">
        <v>3.041</v>
      </c>
    </row>
    <row r="171" spans="1:16" s="3" customFormat="1" ht="15.75">
      <c r="A171" s="3" t="s">
        <v>1117</v>
      </c>
      <c r="B171" s="3">
        <v>1153.47</v>
      </c>
      <c r="C171" s="3">
        <v>-19.611</v>
      </c>
      <c r="D171" s="3">
        <v>-24.011</v>
      </c>
      <c r="E171" s="3">
        <v>-15.211</v>
      </c>
      <c r="F171" s="3">
        <v>26.06</v>
      </c>
      <c r="G171" s="3">
        <v>21.659</v>
      </c>
      <c r="H171" s="3">
        <v>30.46</v>
      </c>
      <c r="I171" s="3">
        <v>1.467</v>
      </c>
      <c r="J171" s="3">
        <v>-19.611</v>
      </c>
      <c r="K171" s="3">
        <v>-28.887</v>
      </c>
      <c r="L171" s="3">
        <v>-10.335</v>
      </c>
      <c r="M171" s="3">
        <v>26.06</v>
      </c>
      <c r="N171" s="3">
        <v>16.783</v>
      </c>
      <c r="O171" s="3">
        <v>35.336</v>
      </c>
      <c r="P171" s="3">
        <v>3.092</v>
      </c>
    </row>
    <row r="172" spans="1:16" s="3" customFormat="1" ht="15.75">
      <c r="A172" s="3" t="s">
        <v>1118</v>
      </c>
      <c r="B172" s="3">
        <v>1153.6</v>
      </c>
      <c r="C172" s="3">
        <v>-19.761</v>
      </c>
      <c r="D172" s="3">
        <v>-24.193</v>
      </c>
      <c r="E172" s="3">
        <v>-15.329</v>
      </c>
      <c r="F172" s="3">
        <v>26.243</v>
      </c>
      <c r="G172" s="3">
        <v>21.811</v>
      </c>
      <c r="H172" s="3">
        <v>30.675</v>
      </c>
      <c r="I172" s="3">
        <v>1.477</v>
      </c>
      <c r="J172" s="3">
        <v>-19.761</v>
      </c>
      <c r="K172" s="3">
        <v>-29.104</v>
      </c>
      <c r="L172" s="3">
        <v>-10.418</v>
      </c>
      <c r="M172" s="3">
        <v>26.243</v>
      </c>
      <c r="N172" s="3">
        <v>16.9</v>
      </c>
      <c r="O172" s="3">
        <v>35.586</v>
      </c>
      <c r="P172" s="3">
        <v>3.114</v>
      </c>
    </row>
    <row r="173" spans="1:16" s="3" customFormat="1" ht="15.75">
      <c r="A173" s="3" t="s">
        <v>1119</v>
      </c>
      <c r="B173" s="3">
        <v>1156.55</v>
      </c>
      <c r="C173" s="3">
        <v>-19.519</v>
      </c>
      <c r="D173" s="3">
        <v>-23.866</v>
      </c>
      <c r="E173" s="3">
        <v>-15.172</v>
      </c>
      <c r="F173" s="3">
        <v>25.595</v>
      </c>
      <c r="G173" s="3">
        <v>21.248</v>
      </c>
      <c r="H173" s="3">
        <v>29.942</v>
      </c>
      <c r="I173" s="3">
        <v>1.449</v>
      </c>
      <c r="J173" s="3">
        <v>-19.519</v>
      </c>
      <c r="K173" s="3">
        <v>-28.683</v>
      </c>
      <c r="L173" s="3">
        <v>-10.355</v>
      </c>
      <c r="M173" s="3">
        <v>25.595</v>
      </c>
      <c r="N173" s="3">
        <v>16.431</v>
      </c>
      <c r="O173" s="3">
        <v>34.759</v>
      </c>
      <c r="P173" s="3">
        <v>3.055</v>
      </c>
    </row>
    <row r="174" spans="1:16" s="3" customFormat="1" ht="15.75">
      <c r="A174" s="3" t="s">
        <v>1120</v>
      </c>
      <c r="B174" s="3">
        <v>1156.61</v>
      </c>
      <c r="C174" s="3">
        <v>-19.442</v>
      </c>
      <c r="D174" s="3">
        <v>-23.771</v>
      </c>
      <c r="E174" s="3">
        <v>-15.112</v>
      </c>
      <c r="F174" s="3">
        <v>25.486</v>
      </c>
      <c r="G174" s="3">
        <v>21.157</v>
      </c>
      <c r="H174" s="3">
        <v>29.815</v>
      </c>
      <c r="I174" s="3">
        <v>1.443</v>
      </c>
      <c r="J174" s="3">
        <v>-19.442</v>
      </c>
      <c r="K174" s="3">
        <v>-28.568</v>
      </c>
      <c r="L174" s="3">
        <v>-10.315</v>
      </c>
      <c r="M174" s="3">
        <v>25.486</v>
      </c>
      <c r="N174" s="3">
        <v>16.36</v>
      </c>
      <c r="O174" s="3">
        <v>34.612</v>
      </c>
      <c r="P174" s="3">
        <v>3.042</v>
      </c>
    </row>
    <row r="175" spans="1:16" s="3" customFormat="1" ht="15.75">
      <c r="A175" s="3" t="s">
        <v>1121</v>
      </c>
      <c r="B175" s="3">
        <v>1157.31</v>
      </c>
      <c r="C175" s="3">
        <v>-18.536</v>
      </c>
      <c r="D175" s="3">
        <v>-22.659</v>
      </c>
      <c r="E175" s="3">
        <v>-14.413</v>
      </c>
      <c r="F175" s="3">
        <v>24.214</v>
      </c>
      <c r="G175" s="3">
        <v>20.091</v>
      </c>
      <c r="H175" s="3">
        <v>28.337</v>
      </c>
      <c r="I175" s="3">
        <v>1.374</v>
      </c>
      <c r="J175" s="3">
        <v>-18.536</v>
      </c>
      <c r="K175" s="3">
        <v>-27.227</v>
      </c>
      <c r="L175" s="3">
        <v>-9.844</v>
      </c>
      <c r="M175" s="3">
        <v>24.214</v>
      </c>
      <c r="N175" s="3">
        <v>15.522</v>
      </c>
      <c r="O175" s="3">
        <v>32.906</v>
      </c>
      <c r="P175" s="3">
        <v>2.897</v>
      </c>
    </row>
    <row r="176" spans="1:16" s="3" customFormat="1" ht="15.75">
      <c r="A176" s="3" t="s">
        <v>1122</v>
      </c>
      <c r="B176" s="3">
        <v>1161.38</v>
      </c>
      <c r="C176" s="3">
        <v>-13.374</v>
      </c>
      <c r="D176" s="3">
        <v>-16.351</v>
      </c>
      <c r="E176" s="3">
        <v>-10.397</v>
      </c>
      <c r="F176" s="3">
        <v>16.831</v>
      </c>
      <c r="G176" s="3">
        <v>13.855</v>
      </c>
      <c r="H176" s="3">
        <v>19.808</v>
      </c>
      <c r="I176" s="3">
        <v>0.992</v>
      </c>
      <c r="J176" s="3">
        <v>-13.374</v>
      </c>
      <c r="K176" s="3">
        <v>-19.65</v>
      </c>
      <c r="L176" s="3">
        <v>-7.099</v>
      </c>
      <c r="M176" s="3">
        <v>16.831</v>
      </c>
      <c r="N176" s="3">
        <v>10.556</v>
      </c>
      <c r="O176" s="3">
        <v>23.107</v>
      </c>
      <c r="P176" s="3">
        <v>2.092</v>
      </c>
    </row>
    <row r="177" spans="1:16" s="3" customFormat="1" ht="15.75">
      <c r="A177" s="3" t="s">
        <v>1123</v>
      </c>
      <c r="B177" s="3">
        <v>1161.74</v>
      </c>
      <c r="C177" s="3">
        <v>-12.922</v>
      </c>
      <c r="D177" s="3">
        <v>-15.803</v>
      </c>
      <c r="E177" s="3">
        <v>-10.042</v>
      </c>
      <c r="F177" s="3">
        <v>16.173</v>
      </c>
      <c r="G177" s="3">
        <v>13.292</v>
      </c>
      <c r="H177" s="3">
        <v>19.053</v>
      </c>
      <c r="I177" s="3">
        <v>0.96</v>
      </c>
      <c r="J177" s="3">
        <v>-12.922</v>
      </c>
      <c r="K177" s="3">
        <v>-18.995</v>
      </c>
      <c r="L177" s="3">
        <v>-6.85</v>
      </c>
      <c r="M177" s="3">
        <v>16.173</v>
      </c>
      <c r="N177" s="3">
        <v>10.1</v>
      </c>
      <c r="O177" s="3">
        <v>22.245</v>
      </c>
      <c r="P177" s="3">
        <v>2.024</v>
      </c>
    </row>
    <row r="178" spans="1:16" s="3" customFormat="1" ht="15.75">
      <c r="A178" s="3" t="s">
        <v>1124</v>
      </c>
      <c r="B178" s="3">
        <v>1165.8</v>
      </c>
      <c r="C178" s="3">
        <v>-7.874</v>
      </c>
      <c r="D178" s="3">
        <v>-9.793</v>
      </c>
      <c r="E178" s="3">
        <v>-5.954</v>
      </c>
      <c r="F178" s="3">
        <v>8.677</v>
      </c>
      <c r="G178" s="3">
        <v>6.758</v>
      </c>
      <c r="H178" s="3">
        <v>10.597</v>
      </c>
      <c r="I178" s="3">
        <v>0.64</v>
      </c>
      <c r="J178" s="3">
        <v>-7.874</v>
      </c>
      <c r="K178" s="3">
        <v>-11.92</v>
      </c>
      <c r="L178" s="3">
        <v>-3.827</v>
      </c>
      <c r="M178" s="3">
        <v>8.677</v>
      </c>
      <c r="N178" s="3">
        <v>4.631</v>
      </c>
      <c r="O178" s="3">
        <v>12.724</v>
      </c>
      <c r="P178" s="3">
        <v>1.349</v>
      </c>
    </row>
    <row r="179" spans="1:16" s="3" customFormat="1" ht="15.75">
      <c r="A179" s="3" t="s">
        <v>1125</v>
      </c>
      <c r="B179" s="3">
        <v>1166.13</v>
      </c>
      <c r="C179" s="3">
        <v>-7.471</v>
      </c>
      <c r="D179" s="3">
        <v>-9.329</v>
      </c>
      <c r="E179" s="3">
        <v>-5.612</v>
      </c>
      <c r="F179" s="3">
        <v>8.068</v>
      </c>
      <c r="G179" s="3">
        <v>6.21</v>
      </c>
      <c r="H179" s="3">
        <v>9.926</v>
      </c>
      <c r="I179" s="3">
        <v>0.619</v>
      </c>
      <c r="J179" s="3">
        <v>-7.471</v>
      </c>
      <c r="K179" s="3">
        <v>-11.388</v>
      </c>
      <c r="L179" s="3">
        <v>-3.553</v>
      </c>
      <c r="M179" s="3">
        <v>8.068</v>
      </c>
      <c r="N179" s="3">
        <v>4.15</v>
      </c>
      <c r="O179" s="3">
        <v>11.986</v>
      </c>
      <c r="P179" s="3">
        <v>1.306</v>
      </c>
    </row>
    <row r="180" spans="1:16" s="3" customFormat="1" ht="15.75">
      <c r="A180" s="3" t="s">
        <v>1126</v>
      </c>
      <c r="B180" s="3">
        <v>1166.43</v>
      </c>
      <c r="C180" s="3">
        <v>-7.096</v>
      </c>
      <c r="D180" s="3">
        <v>-8.901</v>
      </c>
      <c r="E180" s="3">
        <v>-5.291</v>
      </c>
      <c r="F180" s="3">
        <v>7.502</v>
      </c>
      <c r="G180" s="3">
        <v>5.697</v>
      </c>
      <c r="H180" s="3">
        <v>9.307</v>
      </c>
      <c r="I180" s="3">
        <v>0.602</v>
      </c>
      <c r="J180" s="3">
        <v>-7.096</v>
      </c>
      <c r="K180" s="3">
        <v>-10.901</v>
      </c>
      <c r="L180" s="3">
        <v>-3.291</v>
      </c>
      <c r="M180" s="3">
        <v>7.502</v>
      </c>
      <c r="N180" s="3">
        <v>3.697</v>
      </c>
      <c r="O180" s="3">
        <v>11.307</v>
      </c>
      <c r="P180" s="3">
        <v>1.268</v>
      </c>
    </row>
    <row r="181" spans="1:16" s="3" customFormat="1" ht="15.75">
      <c r="A181" s="3" t="s">
        <v>1127</v>
      </c>
      <c r="B181" s="3">
        <v>1166.57</v>
      </c>
      <c r="C181" s="3">
        <v>-6.932</v>
      </c>
      <c r="D181" s="3">
        <v>-8.715</v>
      </c>
      <c r="E181" s="3">
        <v>-5.15</v>
      </c>
      <c r="F181" s="3">
        <v>7.2540000000000004</v>
      </c>
      <c r="G181" s="3">
        <v>5.471</v>
      </c>
      <c r="H181" s="3">
        <v>9.036</v>
      </c>
      <c r="I181" s="3">
        <v>0.594</v>
      </c>
      <c r="J181" s="3">
        <v>-6.932</v>
      </c>
      <c r="K181" s="3">
        <v>-10.69</v>
      </c>
      <c r="L181" s="3">
        <v>-3.174</v>
      </c>
      <c r="M181" s="3">
        <v>7.2540000000000004</v>
      </c>
      <c r="N181" s="3">
        <v>3.496</v>
      </c>
      <c r="O181" s="3">
        <v>11.012</v>
      </c>
      <c r="P181" s="3">
        <v>1.2530000000000001</v>
      </c>
    </row>
    <row r="182" spans="1:16" s="3" customFormat="1" ht="15.75">
      <c r="A182" s="3" t="s">
        <v>1128</v>
      </c>
      <c r="B182" s="3">
        <v>1169.51</v>
      </c>
      <c r="C182" s="3">
        <v>-4.326</v>
      </c>
      <c r="D182" s="3">
        <v>-6.115</v>
      </c>
      <c r="E182" s="3">
        <v>-2.537</v>
      </c>
      <c r="F182" s="3">
        <v>2.741</v>
      </c>
      <c r="G182" s="3">
        <v>0.9510000000000001</v>
      </c>
      <c r="H182" s="3">
        <v>4.53</v>
      </c>
      <c r="I182" s="3">
        <v>0.596</v>
      </c>
      <c r="J182" s="3">
        <v>-4.326</v>
      </c>
      <c r="K182" s="3">
        <v>-8.098</v>
      </c>
      <c r="L182" s="3">
        <v>-0.554</v>
      </c>
      <c r="M182" s="3">
        <v>2.741</v>
      </c>
      <c r="N182" s="3">
        <v>-1.031</v>
      </c>
      <c r="O182" s="3">
        <v>6.5120000000000005</v>
      </c>
      <c r="P182" s="3">
        <v>1.257</v>
      </c>
    </row>
    <row r="183" spans="1:16" s="3" customFormat="1" ht="15.75">
      <c r="A183" s="3" t="s">
        <v>1129</v>
      </c>
      <c r="B183" s="3">
        <v>1169.57</v>
      </c>
      <c r="C183" s="3">
        <v>-4.29</v>
      </c>
      <c r="D183" s="3">
        <v>-6.09</v>
      </c>
      <c r="E183" s="3">
        <v>-2.491</v>
      </c>
      <c r="F183" s="3">
        <v>2.663</v>
      </c>
      <c r="G183" s="3">
        <v>0.863</v>
      </c>
      <c r="H183" s="3">
        <v>4.462</v>
      </c>
      <c r="I183" s="3">
        <v>0.6</v>
      </c>
      <c r="J183" s="3">
        <v>-4.29</v>
      </c>
      <c r="K183" s="3">
        <v>-8.084</v>
      </c>
      <c r="L183" s="3">
        <v>-0.497</v>
      </c>
      <c r="M183" s="3">
        <v>2.663</v>
      </c>
      <c r="N183" s="3">
        <v>-1.131</v>
      </c>
      <c r="O183" s="3">
        <v>6.456</v>
      </c>
      <c r="P183" s="3">
        <v>1.265</v>
      </c>
    </row>
    <row r="184" spans="1:16" s="3" customFormat="1" ht="15.75">
      <c r="A184" s="3" t="s">
        <v>1130</v>
      </c>
      <c r="B184" s="3">
        <v>1170.28</v>
      </c>
      <c r="C184" s="3">
        <v>-3.873</v>
      </c>
      <c r="D184" s="3">
        <v>-5.803</v>
      </c>
      <c r="E184" s="3">
        <v>-1.944</v>
      </c>
      <c r="F184" s="3">
        <v>1.7510000000000001</v>
      </c>
      <c r="G184" s="3">
        <v>-0.179</v>
      </c>
      <c r="H184" s="3">
        <v>3.68</v>
      </c>
      <c r="I184" s="3">
        <v>0.643</v>
      </c>
      <c r="J184" s="3">
        <v>-3.873</v>
      </c>
      <c r="K184" s="3">
        <v>-7.94</v>
      </c>
      <c r="L184" s="3">
        <v>0.194</v>
      </c>
      <c r="M184" s="3">
        <v>1.7510000000000001</v>
      </c>
      <c r="N184" s="3">
        <v>-2.316</v>
      </c>
      <c r="O184" s="3">
        <v>5.818</v>
      </c>
      <c r="P184" s="3">
        <v>1.356</v>
      </c>
    </row>
    <row r="185" spans="1:16" s="3" customFormat="1" ht="15.75">
      <c r="A185" s="3" t="s">
        <v>1131</v>
      </c>
      <c r="B185" s="3">
        <v>1174.34</v>
      </c>
      <c r="C185" s="3">
        <v>-1.528</v>
      </c>
      <c r="D185" s="3">
        <v>-4.431</v>
      </c>
      <c r="E185" s="3">
        <v>1.375</v>
      </c>
      <c r="F185" s="3">
        <v>-3.557</v>
      </c>
      <c r="G185" s="3">
        <v>-6.46</v>
      </c>
      <c r="H185" s="3">
        <v>-0.654</v>
      </c>
      <c r="I185" s="3">
        <v>0.968</v>
      </c>
      <c r="J185" s="3">
        <v>-1.528</v>
      </c>
      <c r="K185" s="3">
        <v>-7.648</v>
      </c>
      <c r="L185" s="3">
        <v>4.592</v>
      </c>
      <c r="M185" s="3">
        <v>-3.557</v>
      </c>
      <c r="N185" s="3">
        <v>-9.677</v>
      </c>
      <c r="O185" s="3">
        <v>2.563</v>
      </c>
      <c r="P185" s="3">
        <v>2.04</v>
      </c>
    </row>
    <row r="186" spans="1:16" s="3" customFormat="1" ht="15.75">
      <c r="A186" s="3" t="s">
        <v>1132</v>
      </c>
      <c r="B186" s="3">
        <v>1174.7</v>
      </c>
      <c r="C186" s="3">
        <v>-1.325</v>
      </c>
      <c r="D186" s="3">
        <v>-4.326</v>
      </c>
      <c r="E186" s="3">
        <v>1.675</v>
      </c>
      <c r="F186" s="3">
        <v>-4.032</v>
      </c>
      <c r="G186" s="3">
        <v>-7.033</v>
      </c>
      <c r="H186" s="3">
        <v>-1.032</v>
      </c>
      <c r="I186" s="3">
        <v>1</v>
      </c>
      <c r="J186" s="3">
        <v>-1.325</v>
      </c>
      <c r="K186" s="3">
        <v>-7.65</v>
      </c>
      <c r="L186" s="3">
        <v>4.999</v>
      </c>
      <c r="M186" s="3">
        <v>-4.032</v>
      </c>
      <c r="N186" s="3">
        <v>-10.357</v>
      </c>
      <c r="O186" s="3">
        <v>2.293</v>
      </c>
      <c r="P186" s="3">
        <v>2.108</v>
      </c>
    </row>
    <row r="187" spans="1:16" s="3" customFormat="1" ht="15.75">
      <c r="A187" s="3" t="s">
        <v>1133</v>
      </c>
      <c r="B187" s="3">
        <v>1178.77</v>
      </c>
      <c r="C187" s="3">
        <v>0.907</v>
      </c>
      <c r="D187" s="3">
        <v>-3.248</v>
      </c>
      <c r="E187" s="3">
        <v>5.062</v>
      </c>
      <c r="F187" s="3">
        <v>-9.453</v>
      </c>
      <c r="G187" s="3">
        <v>-13.608</v>
      </c>
      <c r="H187" s="3">
        <v>-5.298</v>
      </c>
      <c r="I187" s="3">
        <v>1.385</v>
      </c>
      <c r="J187" s="3">
        <v>0.907</v>
      </c>
      <c r="K187" s="3">
        <v>-7.852</v>
      </c>
      <c r="L187" s="3">
        <v>9.667</v>
      </c>
      <c r="M187" s="3">
        <v>-9.453</v>
      </c>
      <c r="N187" s="3">
        <v>-18.212</v>
      </c>
      <c r="O187" s="3">
        <v>-0.6940000000000001</v>
      </c>
      <c r="P187" s="3">
        <v>2.92</v>
      </c>
    </row>
    <row r="188" spans="1:16" s="3" customFormat="1" ht="15.75">
      <c r="A188" s="3" t="s">
        <v>1134</v>
      </c>
      <c r="B188" s="3">
        <v>1179.1</v>
      </c>
      <c r="C188" s="3">
        <v>1.083</v>
      </c>
      <c r="D188" s="3">
        <v>-3.169</v>
      </c>
      <c r="E188" s="3">
        <v>5.334</v>
      </c>
      <c r="F188" s="3">
        <v>-9.895</v>
      </c>
      <c r="G188" s="3">
        <v>-14.146</v>
      </c>
      <c r="H188" s="3">
        <v>-5.644</v>
      </c>
      <c r="I188" s="3">
        <v>1.417</v>
      </c>
      <c r="J188" s="3">
        <v>1.083</v>
      </c>
      <c r="K188" s="3">
        <v>-7.88</v>
      </c>
      <c r="L188" s="3">
        <v>10.045</v>
      </c>
      <c r="M188" s="3">
        <v>-9.895</v>
      </c>
      <c r="N188" s="3">
        <v>-18.857</v>
      </c>
      <c r="O188" s="3">
        <v>-0.933</v>
      </c>
      <c r="P188" s="3">
        <v>2.987</v>
      </c>
    </row>
    <row r="189" spans="1:16" s="3" customFormat="1" ht="15.75">
      <c r="A189" s="3" t="s">
        <v>1135</v>
      </c>
      <c r="B189" s="3">
        <v>1179.4</v>
      </c>
      <c r="C189" s="3">
        <v>1.246</v>
      </c>
      <c r="D189" s="3">
        <v>-3.095</v>
      </c>
      <c r="E189" s="3">
        <v>5.587</v>
      </c>
      <c r="F189" s="3">
        <v>-10.306</v>
      </c>
      <c r="G189" s="3">
        <v>-14.647</v>
      </c>
      <c r="H189" s="3">
        <v>-5.965</v>
      </c>
      <c r="I189" s="3">
        <v>1.447</v>
      </c>
      <c r="J189" s="3">
        <v>1.246</v>
      </c>
      <c r="K189" s="3">
        <v>-7.906</v>
      </c>
      <c r="L189" s="3">
        <v>10.398</v>
      </c>
      <c r="M189" s="3">
        <v>-10.306</v>
      </c>
      <c r="N189" s="3">
        <v>-19.458</v>
      </c>
      <c r="O189" s="3">
        <v>-1.154</v>
      </c>
      <c r="P189" s="3">
        <v>3.051</v>
      </c>
    </row>
    <row r="190" spans="1:16" s="3" customFormat="1" ht="15.75">
      <c r="A190" s="3" t="s">
        <v>1136</v>
      </c>
      <c r="B190" s="3">
        <v>1179.53</v>
      </c>
      <c r="C190" s="3">
        <v>1.317</v>
      </c>
      <c r="D190" s="3">
        <v>-3.063</v>
      </c>
      <c r="E190" s="3">
        <v>5.698</v>
      </c>
      <c r="F190" s="3">
        <v>-10.485</v>
      </c>
      <c r="G190" s="3">
        <v>-14.866</v>
      </c>
      <c r="H190" s="3">
        <v>-6.105</v>
      </c>
      <c r="I190" s="3">
        <v>1.46</v>
      </c>
      <c r="J190" s="3">
        <v>1.317</v>
      </c>
      <c r="K190" s="3">
        <v>-7.917</v>
      </c>
      <c r="L190" s="3">
        <v>10.552</v>
      </c>
      <c r="M190" s="3">
        <v>-10.485</v>
      </c>
      <c r="N190" s="3">
        <v>-19.72</v>
      </c>
      <c r="O190" s="3">
        <v>-1.2510000000000001</v>
      </c>
      <c r="P190" s="3">
        <v>3.078</v>
      </c>
    </row>
    <row r="191" spans="1:16" s="3" customFormat="1" ht="15.75">
      <c r="A191" s="3" t="s">
        <v>1137</v>
      </c>
      <c r="B191" s="3">
        <v>1182.48</v>
      </c>
      <c r="C191" s="3">
        <v>2.58</v>
      </c>
      <c r="D191" s="3">
        <v>-1.885</v>
      </c>
      <c r="E191" s="3">
        <v>7.045</v>
      </c>
      <c r="F191" s="3">
        <v>-12.443</v>
      </c>
      <c r="G191" s="3">
        <v>-16.908</v>
      </c>
      <c r="H191" s="3">
        <v>-7.978</v>
      </c>
      <c r="I191" s="3">
        <v>1.488</v>
      </c>
      <c r="J191" s="3">
        <v>2.58</v>
      </c>
      <c r="K191" s="3">
        <v>-6.832</v>
      </c>
      <c r="L191" s="3">
        <v>11.993</v>
      </c>
      <c r="M191" s="3">
        <v>-12.443</v>
      </c>
      <c r="N191" s="3">
        <v>-21.855</v>
      </c>
      <c r="O191" s="3">
        <v>-3.03</v>
      </c>
      <c r="P191" s="3">
        <v>3.137</v>
      </c>
    </row>
    <row r="192" spans="1:16" s="3" customFormat="1" ht="15.75">
      <c r="A192" s="3" t="s">
        <v>1138</v>
      </c>
      <c r="B192" s="3">
        <v>1182.54</v>
      </c>
      <c r="C192" s="3">
        <v>2.598</v>
      </c>
      <c r="D192" s="3">
        <v>-1.852</v>
      </c>
      <c r="E192" s="3">
        <v>7.049</v>
      </c>
      <c r="F192" s="3">
        <v>-12.439</v>
      </c>
      <c r="G192" s="3">
        <v>-16.89</v>
      </c>
      <c r="H192" s="3">
        <v>-7.989</v>
      </c>
      <c r="I192" s="3">
        <v>1.483</v>
      </c>
      <c r="J192" s="3">
        <v>2.598</v>
      </c>
      <c r="K192" s="3">
        <v>-6.784</v>
      </c>
      <c r="L192" s="3">
        <v>11.98</v>
      </c>
      <c r="M192" s="3">
        <v>-12.439</v>
      </c>
      <c r="N192" s="3">
        <v>-21.821</v>
      </c>
      <c r="O192" s="3">
        <v>-3.057</v>
      </c>
      <c r="P192" s="3">
        <v>3.1270000000000002</v>
      </c>
    </row>
    <row r="193" spans="1:16" s="3" customFormat="1" ht="15.75">
      <c r="A193" s="3" t="s">
        <v>1139</v>
      </c>
      <c r="B193" s="3">
        <v>1183.25</v>
      </c>
      <c r="C193" s="3">
        <v>2.807</v>
      </c>
      <c r="D193" s="3">
        <v>-1.475</v>
      </c>
      <c r="E193" s="3">
        <v>7.089</v>
      </c>
      <c r="F193" s="3">
        <v>-12.398</v>
      </c>
      <c r="G193" s="3">
        <v>-16.68</v>
      </c>
      <c r="H193" s="3">
        <v>-8.116</v>
      </c>
      <c r="I193" s="3">
        <v>1.427</v>
      </c>
      <c r="J193" s="3">
        <v>2.807</v>
      </c>
      <c r="K193" s="3">
        <v>-6.219</v>
      </c>
      <c r="L193" s="3">
        <v>11.834</v>
      </c>
      <c r="M193" s="3">
        <v>-12.398</v>
      </c>
      <c r="N193" s="3">
        <v>-21.425</v>
      </c>
      <c r="O193" s="3">
        <v>-3.371</v>
      </c>
      <c r="P193" s="3">
        <v>3.009</v>
      </c>
    </row>
    <row r="194" spans="1:16" s="3" customFormat="1" ht="15.75">
      <c r="A194" s="3" t="s">
        <v>1140</v>
      </c>
      <c r="B194" s="3">
        <v>1187.31</v>
      </c>
      <c r="C194" s="3">
        <v>3.956</v>
      </c>
      <c r="D194" s="3">
        <v>0.61</v>
      </c>
      <c r="E194" s="3">
        <v>7.302</v>
      </c>
      <c r="F194" s="3">
        <v>-12.218</v>
      </c>
      <c r="G194" s="3">
        <v>-15.564</v>
      </c>
      <c r="H194" s="3">
        <v>-8.872</v>
      </c>
      <c r="I194" s="3">
        <v>1.115</v>
      </c>
      <c r="J194" s="3">
        <v>3.956</v>
      </c>
      <c r="K194" s="3">
        <v>-3.098</v>
      </c>
      <c r="L194" s="3">
        <v>11.01</v>
      </c>
      <c r="M194" s="3">
        <v>-12.218</v>
      </c>
      <c r="N194" s="3">
        <v>-19.272</v>
      </c>
      <c r="O194" s="3">
        <v>-5.164</v>
      </c>
      <c r="P194" s="3">
        <v>2.351</v>
      </c>
    </row>
    <row r="195" spans="1:16" s="3" customFormat="1" ht="15.75">
      <c r="A195" s="3" t="s">
        <v>1141</v>
      </c>
      <c r="B195" s="3">
        <v>1187.67</v>
      </c>
      <c r="C195" s="3">
        <v>4.053</v>
      </c>
      <c r="D195" s="3">
        <v>0.786</v>
      </c>
      <c r="E195" s="3">
        <v>7.32</v>
      </c>
      <c r="F195" s="3">
        <v>-12.207</v>
      </c>
      <c r="G195" s="3">
        <v>-15.474</v>
      </c>
      <c r="H195" s="3">
        <v>-8.94</v>
      </c>
      <c r="I195" s="3">
        <v>1.089</v>
      </c>
      <c r="J195" s="3">
        <v>4.053</v>
      </c>
      <c r="K195" s="3">
        <v>-2.835</v>
      </c>
      <c r="L195" s="3">
        <v>10.941</v>
      </c>
      <c r="M195" s="3">
        <v>-12.207</v>
      </c>
      <c r="N195" s="3">
        <v>-19.095</v>
      </c>
      <c r="O195" s="3">
        <v>-5.319</v>
      </c>
      <c r="P195" s="3">
        <v>2.296</v>
      </c>
    </row>
    <row r="196" spans="1:16" s="3" customFormat="1" ht="15.75">
      <c r="A196" s="3" t="s">
        <v>1142</v>
      </c>
      <c r="B196" s="3">
        <v>1191.73</v>
      </c>
      <c r="C196" s="3">
        <v>5.089</v>
      </c>
      <c r="D196" s="3">
        <v>2.637</v>
      </c>
      <c r="E196" s="3">
        <v>7.541</v>
      </c>
      <c r="F196" s="3">
        <v>-12.14</v>
      </c>
      <c r="G196" s="3">
        <v>-14.592</v>
      </c>
      <c r="H196" s="3">
        <v>-9.688</v>
      </c>
      <c r="I196" s="3">
        <v>0.8170000000000001</v>
      </c>
      <c r="J196" s="3">
        <v>5.089</v>
      </c>
      <c r="K196" s="3">
        <v>-0.08</v>
      </c>
      <c r="L196" s="3">
        <v>10.258</v>
      </c>
      <c r="M196" s="3">
        <v>-12.14</v>
      </c>
      <c r="N196" s="3">
        <v>-17.309</v>
      </c>
      <c r="O196" s="3">
        <v>-6.971</v>
      </c>
      <c r="P196" s="3">
        <v>1.723</v>
      </c>
    </row>
    <row r="197" spans="1:16" s="3" customFormat="1" ht="15.75">
      <c r="A197" s="3" t="s">
        <v>1143</v>
      </c>
      <c r="B197" s="3">
        <v>1192.06</v>
      </c>
      <c r="C197" s="3">
        <v>5.168</v>
      </c>
      <c r="D197" s="3">
        <v>2.773</v>
      </c>
      <c r="E197" s="3">
        <v>7.563</v>
      </c>
      <c r="F197" s="3">
        <v>-12.139</v>
      </c>
      <c r="G197" s="3">
        <v>-14.533</v>
      </c>
      <c r="H197" s="3">
        <v>-9.744</v>
      </c>
      <c r="I197" s="3">
        <v>0.798</v>
      </c>
      <c r="J197" s="3">
        <v>5.168</v>
      </c>
      <c r="K197" s="3">
        <v>0.12</v>
      </c>
      <c r="L197" s="3">
        <v>10.216</v>
      </c>
      <c r="M197" s="3">
        <v>-12.139</v>
      </c>
      <c r="N197" s="3">
        <v>-17.187</v>
      </c>
      <c r="O197" s="3">
        <v>-7.091</v>
      </c>
      <c r="P197" s="3">
        <v>1.683</v>
      </c>
    </row>
    <row r="198" spans="1:16" s="3" customFormat="1" ht="15.75">
      <c r="A198" s="3" t="s">
        <v>1144</v>
      </c>
      <c r="B198" s="3">
        <v>1192.37</v>
      </c>
      <c r="C198" s="3">
        <v>5.242</v>
      </c>
      <c r="D198" s="3">
        <v>2.898</v>
      </c>
      <c r="E198" s="3">
        <v>7.585</v>
      </c>
      <c r="F198" s="3">
        <v>-12.138</v>
      </c>
      <c r="G198" s="3">
        <v>-14.481</v>
      </c>
      <c r="H198" s="3">
        <v>-9.795</v>
      </c>
      <c r="I198" s="3">
        <v>0.781</v>
      </c>
      <c r="J198" s="3">
        <v>5.242</v>
      </c>
      <c r="K198" s="3">
        <v>0.302</v>
      </c>
      <c r="L198" s="3">
        <v>10.181</v>
      </c>
      <c r="M198" s="3">
        <v>-12.138</v>
      </c>
      <c r="N198" s="3">
        <v>-17.077</v>
      </c>
      <c r="O198" s="3">
        <v>-7.198</v>
      </c>
      <c r="P198" s="3">
        <v>1.646</v>
      </c>
    </row>
    <row r="199" spans="1:16" s="3" customFormat="1" ht="15.75">
      <c r="A199" s="3" t="s">
        <v>1145</v>
      </c>
      <c r="B199" s="3">
        <v>1192.5</v>
      </c>
      <c r="C199" s="3">
        <v>5.274</v>
      </c>
      <c r="D199" s="3">
        <v>2.953</v>
      </c>
      <c r="E199" s="3">
        <v>7.595</v>
      </c>
      <c r="F199" s="3">
        <v>-12.137</v>
      </c>
      <c r="G199" s="3">
        <v>-14.459</v>
      </c>
      <c r="H199" s="3">
        <v>-9.816</v>
      </c>
      <c r="I199" s="3">
        <v>0.774</v>
      </c>
      <c r="J199" s="3">
        <v>5.274</v>
      </c>
      <c r="K199" s="3">
        <v>0.381</v>
      </c>
      <c r="L199" s="3">
        <v>10.167</v>
      </c>
      <c r="M199" s="3">
        <v>-12.137</v>
      </c>
      <c r="N199" s="3">
        <v>-17.03</v>
      </c>
      <c r="O199" s="3">
        <v>-7.245</v>
      </c>
      <c r="P199" s="3">
        <v>1.631</v>
      </c>
    </row>
    <row r="200" spans="1:16" s="3" customFormat="1" ht="15.75">
      <c r="A200" s="3" t="s">
        <v>1146</v>
      </c>
      <c r="B200" s="3">
        <v>1195.04</v>
      </c>
      <c r="C200" s="3">
        <v>6.597</v>
      </c>
      <c r="D200" s="3">
        <v>4.344</v>
      </c>
      <c r="E200" s="3">
        <v>8.851</v>
      </c>
      <c r="F200" s="3">
        <v>-13.707</v>
      </c>
      <c r="G200" s="3">
        <v>-15.961</v>
      </c>
      <c r="H200" s="3">
        <v>-11.453</v>
      </c>
      <c r="I200" s="3">
        <v>0.751</v>
      </c>
      <c r="J200" s="3">
        <v>6.597</v>
      </c>
      <c r="K200" s="3">
        <v>1.846</v>
      </c>
      <c r="L200" s="3">
        <v>11.349</v>
      </c>
      <c r="M200" s="3">
        <v>-13.707</v>
      </c>
      <c r="N200" s="3">
        <v>-18.458</v>
      </c>
      <c r="O200" s="3">
        <v>-8.956</v>
      </c>
      <c r="P200" s="3">
        <v>1.584</v>
      </c>
    </row>
    <row r="201" spans="1:16" s="3" customFormat="1" ht="15.75">
      <c r="A201" s="3" t="s">
        <v>1147</v>
      </c>
      <c r="B201" s="3">
        <v>1195.1</v>
      </c>
      <c r="C201" s="3">
        <v>6.646</v>
      </c>
      <c r="D201" s="3">
        <v>4.386</v>
      </c>
      <c r="E201" s="3">
        <v>8.906</v>
      </c>
      <c r="F201" s="3">
        <v>-13.782</v>
      </c>
      <c r="G201" s="3">
        <v>-16.042</v>
      </c>
      <c r="H201" s="3">
        <v>-11.521</v>
      </c>
      <c r="I201" s="3">
        <v>0.753</v>
      </c>
      <c r="J201" s="3">
        <v>6.646</v>
      </c>
      <c r="K201" s="3">
        <v>1.881</v>
      </c>
      <c r="L201" s="3">
        <v>11.411</v>
      </c>
      <c r="M201" s="3">
        <v>-13.782</v>
      </c>
      <c r="N201" s="3">
        <v>-18.547</v>
      </c>
      <c r="O201" s="3">
        <v>-9.017</v>
      </c>
      <c r="P201" s="3">
        <v>1.588</v>
      </c>
    </row>
    <row r="202" spans="1:16" s="3" customFormat="1" ht="15.75">
      <c r="A202" s="3" t="s">
        <v>1148</v>
      </c>
      <c r="B202" s="3">
        <v>1195.17</v>
      </c>
      <c r="C202" s="3">
        <v>6.702</v>
      </c>
      <c r="D202" s="3">
        <v>4.434</v>
      </c>
      <c r="E202" s="3">
        <v>8.97</v>
      </c>
      <c r="F202" s="3">
        <v>-13.867</v>
      </c>
      <c r="G202" s="3">
        <v>-16.135</v>
      </c>
      <c r="H202" s="3">
        <v>-11.599</v>
      </c>
      <c r="I202" s="3">
        <v>0.756</v>
      </c>
      <c r="J202" s="3">
        <v>6.702</v>
      </c>
      <c r="K202" s="3">
        <v>1.92</v>
      </c>
      <c r="L202" s="3">
        <v>11.483</v>
      </c>
      <c r="M202" s="3">
        <v>-13.867</v>
      </c>
      <c r="N202" s="3">
        <v>-18.648</v>
      </c>
      <c r="O202" s="3">
        <v>-9.086</v>
      </c>
      <c r="P202" s="3">
        <v>1.594</v>
      </c>
    </row>
    <row r="203" spans="1:16" s="3" customFormat="1" ht="15.75">
      <c r="A203" s="3" t="s">
        <v>1149</v>
      </c>
      <c r="B203" s="3">
        <v>1195.62</v>
      </c>
      <c r="C203" s="3">
        <v>7.078</v>
      </c>
      <c r="D203" s="3">
        <v>4.756</v>
      </c>
      <c r="E203" s="3">
        <v>9.4</v>
      </c>
      <c r="F203" s="3">
        <v>-14.445</v>
      </c>
      <c r="G203" s="3">
        <v>-16.767</v>
      </c>
      <c r="H203" s="3">
        <v>-12.123</v>
      </c>
      <c r="I203" s="3">
        <v>0.774</v>
      </c>
      <c r="J203" s="3">
        <v>7.078</v>
      </c>
      <c r="K203" s="3">
        <v>2.183</v>
      </c>
      <c r="L203" s="3">
        <v>11.973</v>
      </c>
      <c r="M203" s="3">
        <v>-14.445</v>
      </c>
      <c r="N203" s="3">
        <v>-19.34</v>
      </c>
      <c r="O203" s="3">
        <v>-9.551</v>
      </c>
      <c r="P203" s="3">
        <v>1.6320000000000001</v>
      </c>
    </row>
    <row r="204" spans="1:16" s="3" customFormat="1" ht="15.75">
      <c r="A204" s="3" t="s">
        <v>1150</v>
      </c>
      <c r="B204" s="3">
        <v>1196.34</v>
      </c>
      <c r="C204" s="3">
        <v>7.668</v>
      </c>
      <c r="D204" s="3">
        <v>5.255</v>
      </c>
      <c r="E204" s="3">
        <v>10.082</v>
      </c>
      <c r="F204" s="3">
        <v>-15.352</v>
      </c>
      <c r="G204" s="3">
        <v>-17.766000000000002</v>
      </c>
      <c r="H204" s="3">
        <v>-12.939</v>
      </c>
      <c r="I204" s="3">
        <v>0.805</v>
      </c>
      <c r="J204" s="3">
        <v>7.668</v>
      </c>
      <c r="K204" s="3">
        <v>2.58</v>
      </c>
      <c r="L204" s="3">
        <v>12.757</v>
      </c>
      <c r="M204" s="3">
        <v>-15.352</v>
      </c>
      <c r="N204" s="3">
        <v>-20.441</v>
      </c>
      <c r="O204" s="3">
        <v>-10.264</v>
      </c>
      <c r="P204" s="3">
        <v>1.696</v>
      </c>
    </row>
    <row r="205" spans="1:16" s="3" customFormat="1" ht="15.75">
      <c r="A205" s="3" t="s">
        <v>1151</v>
      </c>
      <c r="B205" s="3">
        <v>1202.44</v>
      </c>
      <c r="C205" s="3">
        <v>12.56</v>
      </c>
      <c r="D205" s="3">
        <v>9.113</v>
      </c>
      <c r="E205" s="3">
        <v>16.007</v>
      </c>
      <c r="F205" s="3">
        <v>-23.189</v>
      </c>
      <c r="G205" s="3">
        <v>-26.635</v>
      </c>
      <c r="H205" s="3">
        <v>-19.742</v>
      </c>
      <c r="I205" s="3">
        <v>1.149</v>
      </c>
      <c r="J205" s="3">
        <v>12.56</v>
      </c>
      <c r="K205" s="3">
        <v>5.294</v>
      </c>
      <c r="L205" s="3">
        <v>19.826</v>
      </c>
      <c r="M205" s="3">
        <v>-23.189</v>
      </c>
      <c r="N205" s="3">
        <v>-30.455</v>
      </c>
      <c r="O205" s="3">
        <v>-15.922</v>
      </c>
      <c r="P205" s="3">
        <v>2.422</v>
      </c>
    </row>
    <row r="206" spans="1:16" s="3" customFormat="1" ht="15.75">
      <c r="A206" s="3" t="s">
        <v>1152</v>
      </c>
      <c r="B206" s="3">
        <v>1202.8</v>
      </c>
      <c r="C206" s="3">
        <v>12.841</v>
      </c>
      <c r="D206" s="3">
        <v>9.324</v>
      </c>
      <c r="E206" s="3">
        <v>16.358</v>
      </c>
      <c r="F206" s="3">
        <v>-23.658</v>
      </c>
      <c r="G206" s="3">
        <v>-27.175</v>
      </c>
      <c r="H206" s="3">
        <v>-20.141</v>
      </c>
      <c r="I206" s="3">
        <v>1.172</v>
      </c>
      <c r="J206" s="3">
        <v>12.841</v>
      </c>
      <c r="K206" s="3">
        <v>5.427</v>
      </c>
      <c r="L206" s="3">
        <v>20.255</v>
      </c>
      <c r="M206" s="3">
        <v>-23.658</v>
      </c>
      <c r="N206" s="3">
        <v>-31.072</v>
      </c>
      <c r="O206" s="3">
        <v>-16.244</v>
      </c>
      <c r="P206" s="3">
        <v>2.471</v>
      </c>
    </row>
    <row r="207" spans="1:16" s="3" customFormat="1" ht="15.75">
      <c r="A207" s="3" t="s">
        <v>1153</v>
      </c>
      <c r="B207" s="3">
        <v>1208.89</v>
      </c>
      <c r="C207" s="3">
        <v>17.479</v>
      </c>
      <c r="D207" s="3">
        <v>12.695</v>
      </c>
      <c r="E207" s="3">
        <v>22.263</v>
      </c>
      <c r="F207" s="3">
        <v>-31.747</v>
      </c>
      <c r="G207" s="3">
        <v>-36.531</v>
      </c>
      <c r="H207" s="3">
        <v>-26.963</v>
      </c>
      <c r="I207" s="3">
        <v>1.595</v>
      </c>
      <c r="J207" s="3">
        <v>17.479</v>
      </c>
      <c r="K207" s="3">
        <v>7.394</v>
      </c>
      <c r="L207" s="3">
        <v>27.564</v>
      </c>
      <c r="M207" s="3">
        <v>-31.747</v>
      </c>
      <c r="N207" s="3">
        <v>-41.832</v>
      </c>
      <c r="O207" s="3">
        <v>-21.662</v>
      </c>
      <c r="P207" s="3">
        <v>3.362</v>
      </c>
    </row>
    <row r="208" spans="1:16" s="3" customFormat="1" ht="15.75">
      <c r="A208" s="3" t="s">
        <v>1154</v>
      </c>
      <c r="B208" s="3">
        <v>1209.72</v>
      </c>
      <c r="C208" s="3">
        <v>18.095</v>
      </c>
      <c r="D208" s="3">
        <v>13.13</v>
      </c>
      <c r="E208" s="3">
        <v>23.06</v>
      </c>
      <c r="F208" s="3">
        <v>-32.869</v>
      </c>
      <c r="G208" s="3">
        <v>-37.833</v>
      </c>
      <c r="H208" s="3">
        <v>-27.904</v>
      </c>
      <c r="I208" s="3">
        <v>1.655</v>
      </c>
      <c r="J208" s="3">
        <v>18.095</v>
      </c>
      <c r="K208" s="3">
        <v>7.6290000000000004</v>
      </c>
      <c r="L208" s="3">
        <v>28.561</v>
      </c>
      <c r="M208" s="3">
        <v>-32.869</v>
      </c>
      <c r="N208" s="3">
        <v>-43.334</v>
      </c>
      <c r="O208" s="3">
        <v>-22.403</v>
      </c>
      <c r="P208" s="3">
        <v>3.489</v>
      </c>
    </row>
    <row r="209" spans="1:16" s="3" customFormat="1" ht="15.75">
      <c r="A209" s="3" t="s">
        <v>1155</v>
      </c>
      <c r="B209" s="3">
        <v>1210.03</v>
      </c>
      <c r="C209" s="3">
        <v>18.321</v>
      </c>
      <c r="D209" s="3">
        <v>13.289</v>
      </c>
      <c r="E209" s="3">
        <v>23.352</v>
      </c>
      <c r="F209" s="3">
        <v>-33.279</v>
      </c>
      <c r="G209" s="3">
        <v>-38.311</v>
      </c>
      <c r="H209" s="3">
        <v>-28.248</v>
      </c>
      <c r="I209" s="3">
        <v>1.677</v>
      </c>
      <c r="J209" s="3">
        <v>18.321</v>
      </c>
      <c r="K209" s="3">
        <v>7.714</v>
      </c>
      <c r="L209" s="3">
        <v>28.927</v>
      </c>
      <c r="M209" s="3">
        <v>-33.279</v>
      </c>
      <c r="N209" s="3">
        <v>-43.886</v>
      </c>
      <c r="O209" s="3">
        <v>-22.673</v>
      </c>
      <c r="P209" s="3">
        <v>3.535</v>
      </c>
    </row>
    <row r="210" spans="1:16" s="3" customFormat="1" ht="15.75">
      <c r="A210" s="3" t="s">
        <v>1156</v>
      </c>
      <c r="B210" s="3">
        <v>1210.19</v>
      </c>
      <c r="C210" s="3">
        <v>18.443</v>
      </c>
      <c r="D210" s="3">
        <v>13.375</v>
      </c>
      <c r="E210" s="3">
        <v>23.51</v>
      </c>
      <c r="F210" s="3">
        <v>-33.502</v>
      </c>
      <c r="G210" s="3">
        <v>-38.569</v>
      </c>
      <c r="H210" s="3">
        <v>-28.435</v>
      </c>
      <c r="I210" s="3">
        <v>1.689</v>
      </c>
      <c r="J210" s="3">
        <v>18.443</v>
      </c>
      <c r="K210" s="3">
        <v>7.76</v>
      </c>
      <c r="L210" s="3">
        <v>29.125</v>
      </c>
      <c r="M210" s="3">
        <v>-33.502</v>
      </c>
      <c r="N210" s="3">
        <v>-44.184</v>
      </c>
      <c r="O210" s="3">
        <v>-22.819</v>
      </c>
      <c r="P210" s="3">
        <v>3.561</v>
      </c>
    </row>
    <row r="211" spans="1:16" s="3" customFormat="1" ht="15.75">
      <c r="A211" s="3" t="s">
        <v>1157</v>
      </c>
      <c r="B211" s="3">
        <v>1212.33</v>
      </c>
      <c r="C211" s="3">
        <v>18.303</v>
      </c>
      <c r="D211" s="3">
        <v>13.238</v>
      </c>
      <c r="E211" s="3">
        <v>23.367</v>
      </c>
      <c r="F211" s="3">
        <v>-33.254</v>
      </c>
      <c r="G211" s="3">
        <v>-38.319</v>
      </c>
      <c r="H211" s="3">
        <v>-28.19</v>
      </c>
      <c r="I211" s="3">
        <v>1.688</v>
      </c>
      <c r="J211" s="3">
        <v>18.303</v>
      </c>
      <c r="K211" s="3">
        <v>7.626</v>
      </c>
      <c r="L211" s="3">
        <v>28.98</v>
      </c>
      <c r="M211" s="3">
        <v>-33.254</v>
      </c>
      <c r="N211" s="3">
        <v>-43.931</v>
      </c>
      <c r="O211" s="3">
        <v>-22.578</v>
      </c>
      <c r="P211" s="3">
        <v>3.559</v>
      </c>
    </row>
    <row r="212" spans="1:16" s="3" customFormat="1" ht="15.75">
      <c r="A212" s="3" t="s">
        <v>1158</v>
      </c>
      <c r="B212" s="3">
        <v>1212.4</v>
      </c>
      <c r="C212" s="3">
        <v>18.236</v>
      </c>
      <c r="D212" s="3">
        <v>13.188</v>
      </c>
      <c r="E212" s="3">
        <v>23.284</v>
      </c>
      <c r="F212" s="3">
        <v>-33.134</v>
      </c>
      <c r="G212" s="3">
        <v>-38.182</v>
      </c>
      <c r="H212" s="3">
        <v>-28.086</v>
      </c>
      <c r="I212" s="3">
        <v>1.683</v>
      </c>
      <c r="J212" s="3">
        <v>18.236</v>
      </c>
      <c r="K212" s="3">
        <v>7.595</v>
      </c>
      <c r="L212" s="3">
        <v>28.878</v>
      </c>
      <c r="M212" s="3">
        <v>-33.134</v>
      </c>
      <c r="N212" s="3">
        <v>-43.776</v>
      </c>
      <c r="O212" s="3">
        <v>-22.493</v>
      </c>
      <c r="P212" s="3">
        <v>3.547</v>
      </c>
    </row>
    <row r="213" spans="1:16" s="3" customFormat="1" ht="15.75">
      <c r="A213" s="3" t="s">
        <v>1159</v>
      </c>
      <c r="B213" s="3">
        <v>1212.47</v>
      </c>
      <c r="C213" s="3">
        <v>18.178</v>
      </c>
      <c r="D213" s="3">
        <v>13.145</v>
      </c>
      <c r="E213" s="3">
        <v>23.211</v>
      </c>
      <c r="F213" s="3">
        <v>-33.028</v>
      </c>
      <c r="G213" s="3">
        <v>-38.061</v>
      </c>
      <c r="H213" s="3">
        <v>-27.995</v>
      </c>
      <c r="I213" s="3">
        <v>1.678</v>
      </c>
      <c r="J213" s="3">
        <v>18.178</v>
      </c>
      <c r="K213" s="3">
        <v>7.568</v>
      </c>
      <c r="L213" s="3">
        <v>28.788</v>
      </c>
      <c r="M213" s="3">
        <v>-33.028</v>
      </c>
      <c r="N213" s="3">
        <v>-43.638</v>
      </c>
      <c r="O213" s="3">
        <v>-22.418</v>
      </c>
      <c r="P213" s="3">
        <v>3.537</v>
      </c>
    </row>
    <row r="214" spans="1:16" s="3" customFormat="1" ht="15.75">
      <c r="A214" s="3" t="s">
        <v>1160</v>
      </c>
      <c r="B214" s="3">
        <v>1212.93</v>
      </c>
      <c r="C214" s="3">
        <v>17.78</v>
      </c>
      <c r="D214" s="3">
        <v>12.848</v>
      </c>
      <c r="E214" s="3">
        <v>22.712</v>
      </c>
      <c r="F214" s="3">
        <v>-32.307</v>
      </c>
      <c r="G214" s="3">
        <v>-37.239</v>
      </c>
      <c r="H214" s="3">
        <v>-27.375</v>
      </c>
      <c r="I214" s="3">
        <v>1.644</v>
      </c>
      <c r="J214" s="3">
        <v>17.78</v>
      </c>
      <c r="K214" s="3">
        <v>7.383</v>
      </c>
      <c r="L214" s="3">
        <v>28.177</v>
      </c>
      <c r="M214" s="3">
        <v>-32.307</v>
      </c>
      <c r="N214" s="3">
        <v>-42.704</v>
      </c>
      <c r="O214" s="3">
        <v>-21.91</v>
      </c>
      <c r="P214" s="3">
        <v>3.466</v>
      </c>
    </row>
    <row r="215" spans="1:16" s="3" customFormat="1" ht="15.75">
      <c r="A215" s="3" t="s">
        <v>1161</v>
      </c>
      <c r="B215" s="3">
        <v>1213.02</v>
      </c>
      <c r="C215" s="3">
        <v>17.702</v>
      </c>
      <c r="D215" s="3">
        <v>12.79</v>
      </c>
      <c r="E215" s="3">
        <v>22.615</v>
      </c>
      <c r="F215" s="3">
        <v>-32.166</v>
      </c>
      <c r="G215" s="3">
        <v>-37.078</v>
      </c>
      <c r="H215" s="3">
        <v>-27.254</v>
      </c>
      <c r="I215" s="3">
        <v>1.637</v>
      </c>
      <c r="J215" s="3">
        <v>17.702</v>
      </c>
      <c r="K215" s="3">
        <v>7.347</v>
      </c>
      <c r="L215" s="3">
        <v>28.058</v>
      </c>
      <c r="M215" s="3">
        <v>-32.166</v>
      </c>
      <c r="N215" s="3">
        <v>-42.522</v>
      </c>
      <c r="O215" s="3">
        <v>-21.81</v>
      </c>
      <c r="P215" s="3">
        <v>3.452</v>
      </c>
    </row>
    <row r="216" spans="1:16" s="3" customFormat="1" ht="15.75">
      <c r="A216" s="3" t="s">
        <v>1162</v>
      </c>
      <c r="B216" s="3">
        <v>1213.17</v>
      </c>
      <c r="C216" s="3">
        <v>17.57</v>
      </c>
      <c r="D216" s="3">
        <v>12.691</v>
      </c>
      <c r="E216" s="3">
        <v>22.449</v>
      </c>
      <c r="F216" s="3">
        <v>-31.926</v>
      </c>
      <c r="G216" s="3">
        <v>-36.805</v>
      </c>
      <c r="H216" s="3">
        <v>-27.047</v>
      </c>
      <c r="I216" s="3">
        <v>1.6260000000000001</v>
      </c>
      <c r="J216" s="3">
        <v>17.57</v>
      </c>
      <c r="K216" s="3">
        <v>7.285</v>
      </c>
      <c r="L216" s="3">
        <v>27.855</v>
      </c>
      <c r="M216" s="3">
        <v>-31.926</v>
      </c>
      <c r="N216" s="3">
        <v>-42.211</v>
      </c>
      <c r="O216" s="3">
        <v>-21.641</v>
      </c>
      <c r="P216" s="3">
        <v>3.428</v>
      </c>
    </row>
    <row r="217" spans="1:16" s="3" customFormat="1" ht="15.75">
      <c r="A217" s="3" t="s">
        <v>1163</v>
      </c>
      <c r="B217" s="3">
        <v>1213.63</v>
      </c>
      <c r="C217" s="3">
        <v>17.171</v>
      </c>
      <c r="D217" s="3">
        <v>12.393</v>
      </c>
      <c r="E217" s="3">
        <v>21.949</v>
      </c>
      <c r="F217" s="3">
        <v>-31.203</v>
      </c>
      <c r="G217" s="3">
        <v>-35.981</v>
      </c>
      <c r="H217" s="3">
        <v>-26.424</v>
      </c>
      <c r="I217" s="3">
        <v>1.593</v>
      </c>
      <c r="J217" s="3">
        <v>17.171</v>
      </c>
      <c r="K217" s="3">
        <v>7.098</v>
      </c>
      <c r="L217" s="3">
        <v>27.244</v>
      </c>
      <c r="M217" s="3">
        <v>-31.203</v>
      </c>
      <c r="N217" s="3">
        <v>-41.276</v>
      </c>
      <c r="O217" s="3">
        <v>-21.13</v>
      </c>
      <c r="P217" s="3">
        <v>3.358</v>
      </c>
    </row>
    <row r="218" spans="1:16" s="3" customFormat="1" ht="15.75">
      <c r="A218" s="3" t="s">
        <v>1164</v>
      </c>
      <c r="B218" s="3">
        <v>1219.73</v>
      </c>
      <c r="C218" s="3">
        <v>11.745</v>
      </c>
      <c r="D218" s="3">
        <v>8.248</v>
      </c>
      <c r="E218" s="3">
        <v>15.242</v>
      </c>
      <c r="F218" s="3">
        <v>-21.721</v>
      </c>
      <c r="G218" s="3">
        <v>-25.219</v>
      </c>
      <c r="H218" s="3">
        <v>-18.224</v>
      </c>
      <c r="I218" s="3">
        <v>1.166</v>
      </c>
      <c r="J218" s="3">
        <v>11.745</v>
      </c>
      <c r="K218" s="3">
        <v>4.372</v>
      </c>
      <c r="L218" s="3">
        <v>19.117</v>
      </c>
      <c r="M218" s="3">
        <v>-21.721</v>
      </c>
      <c r="N218" s="3">
        <v>-29.094</v>
      </c>
      <c r="O218" s="3">
        <v>-14.349</v>
      </c>
      <c r="P218" s="3">
        <v>2.458</v>
      </c>
    </row>
    <row r="219" spans="1:16" s="3" customFormat="1" ht="15.75">
      <c r="A219" s="3" t="s">
        <v>1165</v>
      </c>
      <c r="B219" s="3">
        <v>1220.09</v>
      </c>
      <c r="C219" s="3">
        <v>11.417</v>
      </c>
      <c r="D219" s="3">
        <v>7.991</v>
      </c>
      <c r="E219" s="3">
        <v>14.844</v>
      </c>
      <c r="F219" s="3">
        <v>-21.17</v>
      </c>
      <c r="G219" s="3">
        <v>-24.596</v>
      </c>
      <c r="H219" s="3">
        <v>-17.743</v>
      </c>
      <c r="I219" s="3">
        <v>1.142</v>
      </c>
      <c r="J219" s="3">
        <v>11.417</v>
      </c>
      <c r="K219" s="3">
        <v>4.194</v>
      </c>
      <c r="L219" s="3">
        <v>18.64</v>
      </c>
      <c r="M219" s="3">
        <v>-21.17</v>
      </c>
      <c r="N219" s="3">
        <v>-28.393</v>
      </c>
      <c r="O219" s="3">
        <v>-13.947</v>
      </c>
      <c r="P219" s="3">
        <v>2.408</v>
      </c>
    </row>
    <row r="220" spans="1:16" s="3" customFormat="1" ht="15.75">
      <c r="A220" s="3" t="s">
        <v>1166</v>
      </c>
      <c r="B220" s="3">
        <v>1226.18</v>
      </c>
      <c r="C220" s="3">
        <v>5.738</v>
      </c>
      <c r="D220" s="3">
        <v>3.354</v>
      </c>
      <c r="E220" s="3">
        <v>8.122</v>
      </c>
      <c r="F220" s="3">
        <v>-11.942</v>
      </c>
      <c r="G220" s="3">
        <v>-14.326</v>
      </c>
      <c r="H220" s="3">
        <v>-9.558</v>
      </c>
      <c r="I220" s="3">
        <v>0.795</v>
      </c>
      <c r="J220" s="3">
        <v>5.738</v>
      </c>
      <c r="K220" s="3">
        <v>0.712</v>
      </c>
      <c r="L220" s="3">
        <v>10.764</v>
      </c>
      <c r="M220" s="3">
        <v>-11.942</v>
      </c>
      <c r="N220" s="3">
        <v>-16.968</v>
      </c>
      <c r="O220" s="3">
        <v>-6.916</v>
      </c>
      <c r="P220" s="3">
        <v>1.675</v>
      </c>
    </row>
    <row r="221" spans="1:16" s="3" customFormat="1" ht="15.75">
      <c r="A221" s="3" t="s">
        <v>1167</v>
      </c>
      <c r="B221" s="3">
        <v>1227.05</v>
      </c>
      <c r="C221" s="3">
        <v>4.915</v>
      </c>
      <c r="D221" s="3">
        <v>2.64</v>
      </c>
      <c r="E221" s="3">
        <v>7.189</v>
      </c>
      <c r="F221" s="3">
        <v>-10.652</v>
      </c>
      <c r="G221" s="3">
        <v>-12.926</v>
      </c>
      <c r="H221" s="3">
        <v>-8.377</v>
      </c>
      <c r="I221" s="3">
        <v>0.758</v>
      </c>
      <c r="J221" s="3">
        <v>4.915</v>
      </c>
      <c r="K221" s="3">
        <v>0.12</v>
      </c>
      <c r="L221" s="3">
        <v>9.71</v>
      </c>
      <c r="M221" s="3">
        <v>-10.652</v>
      </c>
      <c r="N221" s="3">
        <v>-15.447</v>
      </c>
      <c r="O221" s="3">
        <v>-5.856</v>
      </c>
      <c r="P221" s="3">
        <v>1.598</v>
      </c>
    </row>
    <row r="222" spans="1:16" s="3" customFormat="1" ht="15.75">
      <c r="A222" s="3" t="s">
        <v>1168</v>
      </c>
      <c r="B222" s="3">
        <v>1227.35</v>
      </c>
      <c r="C222" s="3">
        <v>4.624</v>
      </c>
      <c r="D222" s="3">
        <v>2.385</v>
      </c>
      <c r="E222" s="3">
        <v>6.864</v>
      </c>
      <c r="F222" s="3">
        <v>-10.197</v>
      </c>
      <c r="G222" s="3">
        <v>-12.436</v>
      </c>
      <c r="H222" s="3">
        <v>-7.957</v>
      </c>
      <c r="I222" s="3">
        <v>0.746</v>
      </c>
      <c r="J222" s="3">
        <v>4.624</v>
      </c>
      <c r="K222" s="3">
        <v>-0.096</v>
      </c>
      <c r="L222" s="3">
        <v>9.345</v>
      </c>
      <c r="M222" s="3">
        <v>-10.197</v>
      </c>
      <c r="N222" s="3">
        <v>-14.917</v>
      </c>
      <c r="O222" s="3">
        <v>-5.476</v>
      </c>
      <c r="P222" s="3">
        <v>1.574</v>
      </c>
    </row>
    <row r="223" spans="1:16" s="3" customFormat="1" ht="15.75">
      <c r="A223" s="3" t="s">
        <v>1169</v>
      </c>
      <c r="B223" s="3">
        <v>1227.48</v>
      </c>
      <c r="C223" s="3">
        <v>4.497</v>
      </c>
      <c r="D223" s="3">
        <v>2.273</v>
      </c>
      <c r="E223" s="3">
        <v>6.722</v>
      </c>
      <c r="F223" s="3">
        <v>-9.997</v>
      </c>
      <c r="G223" s="3">
        <v>-12.222</v>
      </c>
      <c r="H223" s="3">
        <v>-7.773</v>
      </c>
      <c r="I223" s="3">
        <v>0.741</v>
      </c>
      <c r="J223" s="3">
        <v>4.497</v>
      </c>
      <c r="K223" s="3">
        <v>-0.192</v>
      </c>
      <c r="L223" s="3">
        <v>9.187</v>
      </c>
      <c r="M223" s="3">
        <v>-9.997</v>
      </c>
      <c r="N223" s="3">
        <v>-14.687</v>
      </c>
      <c r="O223" s="3">
        <v>-5.308</v>
      </c>
      <c r="P223" s="3">
        <v>1.563</v>
      </c>
    </row>
    <row r="224" spans="1:16" s="3" customFormat="1" ht="15.75">
      <c r="A224" s="3" t="s">
        <v>1170</v>
      </c>
      <c r="B224" s="3">
        <v>1230.02</v>
      </c>
      <c r="C224" s="3">
        <v>2.558</v>
      </c>
      <c r="D224" s="3">
        <v>0.266</v>
      </c>
      <c r="E224" s="3">
        <v>4.851</v>
      </c>
      <c r="F224" s="3">
        <v>-7.341</v>
      </c>
      <c r="G224" s="3">
        <v>-9.633000000000001</v>
      </c>
      <c r="H224" s="3">
        <v>-5.049</v>
      </c>
      <c r="I224" s="3">
        <v>0.764</v>
      </c>
      <c r="J224" s="3">
        <v>2.558</v>
      </c>
      <c r="K224" s="3">
        <v>-2.273</v>
      </c>
      <c r="L224" s="3">
        <v>7.39</v>
      </c>
      <c r="M224" s="3">
        <v>-7.341</v>
      </c>
      <c r="N224" s="3">
        <v>-12.173</v>
      </c>
      <c r="O224" s="3">
        <v>-2.509</v>
      </c>
      <c r="P224" s="3">
        <v>1.611</v>
      </c>
    </row>
    <row r="225" spans="1:16" s="3" customFormat="1" ht="15.75">
      <c r="A225" s="3" t="s">
        <v>1171</v>
      </c>
      <c r="B225" s="3">
        <v>1230.08</v>
      </c>
      <c r="C225" s="3">
        <v>2.523</v>
      </c>
      <c r="D225" s="3">
        <v>0.221</v>
      </c>
      <c r="E225" s="3">
        <v>4.825</v>
      </c>
      <c r="F225" s="3">
        <v>-7.303</v>
      </c>
      <c r="G225" s="3">
        <v>-9.605</v>
      </c>
      <c r="H225" s="3">
        <v>-5.001</v>
      </c>
      <c r="I225" s="3">
        <v>0.767</v>
      </c>
      <c r="J225" s="3">
        <v>2.523</v>
      </c>
      <c r="K225" s="3">
        <v>-2.33</v>
      </c>
      <c r="L225" s="3">
        <v>7.375</v>
      </c>
      <c r="M225" s="3">
        <v>-7.303</v>
      </c>
      <c r="N225" s="3">
        <v>-12.156</v>
      </c>
      <c r="O225" s="3">
        <v>-2.451</v>
      </c>
      <c r="P225" s="3">
        <v>1.617</v>
      </c>
    </row>
    <row r="226" spans="1:16" s="3" customFormat="1" ht="15.75">
      <c r="A226" s="3" t="s">
        <v>1172</v>
      </c>
      <c r="B226" s="3">
        <v>1230.79</v>
      </c>
      <c r="C226" s="3">
        <v>2.094</v>
      </c>
      <c r="D226" s="3">
        <v>-0.329</v>
      </c>
      <c r="E226" s="3">
        <v>4.517</v>
      </c>
      <c r="F226" s="3">
        <v>-6.849</v>
      </c>
      <c r="G226" s="3">
        <v>-9.272</v>
      </c>
      <c r="H226" s="3">
        <v>-4.426</v>
      </c>
      <c r="I226" s="3">
        <v>0.808</v>
      </c>
      <c r="J226" s="3">
        <v>2.094</v>
      </c>
      <c r="K226" s="3">
        <v>-3.013</v>
      </c>
      <c r="L226" s="3">
        <v>7.202</v>
      </c>
      <c r="M226" s="3">
        <v>-6.849</v>
      </c>
      <c r="N226" s="3">
        <v>-11.956</v>
      </c>
      <c r="O226" s="3">
        <v>-1.742</v>
      </c>
      <c r="P226" s="3">
        <v>1.702</v>
      </c>
    </row>
    <row r="227" spans="1:16" s="3" customFormat="1" ht="15.75">
      <c r="A227" s="3" t="s">
        <v>1173</v>
      </c>
      <c r="B227" s="3">
        <v>1234.85</v>
      </c>
      <c r="C227" s="3">
        <v>-0.427</v>
      </c>
      <c r="D227" s="3">
        <v>-3.669</v>
      </c>
      <c r="E227" s="3">
        <v>2.815</v>
      </c>
      <c r="F227" s="3">
        <v>-4.293</v>
      </c>
      <c r="G227" s="3">
        <v>-7.535</v>
      </c>
      <c r="H227" s="3">
        <v>-1.051</v>
      </c>
      <c r="I227" s="3">
        <v>1.081</v>
      </c>
      <c r="J227" s="3">
        <v>-0.427</v>
      </c>
      <c r="K227" s="3">
        <v>-7.261</v>
      </c>
      <c r="L227" s="3">
        <v>6.408</v>
      </c>
      <c r="M227" s="3">
        <v>-4.293</v>
      </c>
      <c r="N227" s="3">
        <v>-11.128</v>
      </c>
      <c r="O227" s="3">
        <v>2.541</v>
      </c>
      <c r="P227" s="3">
        <v>2.278</v>
      </c>
    </row>
    <row r="228" spans="1:16" s="3" customFormat="1" ht="15.75">
      <c r="A228" s="3" t="s">
        <v>1174</v>
      </c>
      <c r="B228" s="3">
        <v>1235.21</v>
      </c>
      <c r="C228" s="3">
        <v>-0.655</v>
      </c>
      <c r="D228" s="3">
        <v>-3.977</v>
      </c>
      <c r="E228" s="3">
        <v>2.667</v>
      </c>
      <c r="F228" s="3">
        <v>-4.072</v>
      </c>
      <c r="G228" s="3">
        <v>-7.394</v>
      </c>
      <c r="H228" s="3">
        <v>-0.75</v>
      </c>
      <c r="I228" s="3">
        <v>1.107</v>
      </c>
      <c r="J228" s="3">
        <v>-0.655</v>
      </c>
      <c r="K228" s="3">
        <v>-7.657</v>
      </c>
      <c r="L228" s="3">
        <v>6.347</v>
      </c>
      <c r="M228" s="3">
        <v>-4.072</v>
      </c>
      <c r="N228" s="3">
        <v>-11.074</v>
      </c>
      <c r="O228" s="3">
        <v>2.93</v>
      </c>
      <c r="P228" s="3">
        <v>2.334</v>
      </c>
    </row>
    <row r="229" spans="1:16" s="3" customFormat="1" ht="15.75">
      <c r="A229" s="3" t="s">
        <v>1175</v>
      </c>
      <c r="B229" s="3">
        <v>1239.28</v>
      </c>
      <c r="C229" s="3">
        <v>-3.288</v>
      </c>
      <c r="D229" s="3">
        <v>-7.553</v>
      </c>
      <c r="E229" s="3">
        <v>0.976</v>
      </c>
      <c r="F229" s="3">
        <v>-1.629</v>
      </c>
      <c r="G229" s="3">
        <v>-5.893</v>
      </c>
      <c r="H229" s="3">
        <v>2.6350000000000002</v>
      </c>
      <c r="I229" s="3">
        <v>1.421</v>
      </c>
      <c r="J229" s="3">
        <v>-3.288</v>
      </c>
      <c r="K229" s="3">
        <v>-12.278</v>
      </c>
      <c r="L229" s="3">
        <v>5.701</v>
      </c>
      <c r="M229" s="3">
        <v>-1.629</v>
      </c>
      <c r="N229" s="3">
        <v>-10.619</v>
      </c>
      <c r="O229" s="3">
        <v>7.361</v>
      </c>
      <c r="P229" s="3">
        <v>2.997</v>
      </c>
    </row>
    <row r="230" spans="1:16" s="3" customFormat="1" ht="15.75">
      <c r="A230" s="3" t="s">
        <v>1176</v>
      </c>
      <c r="B230" s="3">
        <v>1239.6</v>
      </c>
      <c r="C230" s="3">
        <v>-3.5060000000000002</v>
      </c>
      <c r="D230" s="3">
        <v>-7.849</v>
      </c>
      <c r="E230" s="3">
        <v>0.838</v>
      </c>
      <c r="F230" s="3">
        <v>-1.436</v>
      </c>
      <c r="G230" s="3">
        <v>-5.779</v>
      </c>
      <c r="H230" s="3">
        <v>2.907</v>
      </c>
      <c r="I230" s="3">
        <v>1.448</v>
      </c>
      <c r="J230" s="3">
        <v>-3.5060000000000002</v>
      </c>
      <c r="K230" s="3">
        <v>-12.661</v>
      </c>
      <c r="L230" s="3">
        <v>5.65</v>
      </c>
      <c r="M230" s="3">
        <v>-1.436</v>
      </c>
      <c r="N230" s="3">
        <v>-10.592</v>
      </c>
      <c r="O230" s="3">
        <v>7.719</v>
      </c>
      <c r="P230" s="3">
        <v>3.052</v>
      </c>
    </row>
    <row r="231" spans="1:16" s="3" customFormat="1" ht="15.75">
      <c r="A231" s="3" t="s">
        <v>1177</v>
      </c>
      <c r="B231" s="3">
        <v>1239.91</v>
      </c>
      <c r="C231" s="3">
        <v>-3.707</v>
      </c>
      <c r="D231" s="3">
        <v>-8.124</v>
      </c>
      <c r="E231" s="3">
        <v>0.709</v>
      </c>
      <c r="F231" s="3">
        <v>-1.257</v>
      </c>
      <c r="G231" s="3">
        <v>-5.674</v>
      </c>
      <c r="H231" s="3">
        <v>3.159</v>
      </c>
      <c r="I231" s="3">
        <v>1.472</v>
      </c>
      <c r="J231" s="3">
        <v>-3.707</v>
      </c>
      <c r="K231" s="3">
        <v>-13.018</v>
      </c>
      <c r="L231" s="3">
        <v>5.603</v>
      </c>
      <c r="M231" s="3">
        <v>-1.257</v>
      </c>
      <c r="N231" s="3">
        <v>-10.568</v>
      </c>
      <c r="O231" s="3">
        <v>8.053</v>
      </c>
      <c r="P231" s="3">
        <v>3.104</v>
      </c>
    </row>
    <row r="232" spans="1:16" s="3" customFormat="1" ht="15.75">
      <c r="A232" s="3" t="s">
        <v>1178</v>
      </c>
      <c r="B232" s="3">
        <v>1240.04</v>
      </c>
      <c r="C232" s="3">
        <v>-3.796</v>
      </c>
      <c r="D232" s="3">
        <v>-8.244</v>
      </c>
      <c r="E232" s="3">
        <v>0.653</v>
      </c>
      <c r="F232" s="3">
        <v>-1.179</v>
      </c>
      <c r="G232" s="3">
        <v>-5.628</v>
      </c>
      <c r="H232" s="3">
        <v>3.27</v>
      </c>
      <c r="I232" s="3">
        <v>1.483</v>
      </c>
      <c r="J232" s="3">
        <v>-3.796</v>
      </c>
      <c r="K232" s="3">
        <v>-13.174</v>
      </c>
      <c r="L232" s="3">
        <v>5.583</v>
      </c>
      <c r="M232" s="3">
        <v>-1.179</v>
      </c>
      <c r="N232" s="3">
        <v>-10.557</v>
      </c>
      <c r="O232" s="3">
        <v>8.2</v>
      </c>
      <c r="P232" s="3">
        <v>3.126</v>
      </c>
    </row>
    <row r="233" spans="1:16" s="3" customFormat="1" ht="15.75">
      <c r="A233" s="3" t="s">
        <v>1179</v>
      </c>
      <c r="B233" s="3">
        <v>1242.99</v>
      </c>
      <c r="C233" s="3">
        <v>-4.988</v>
      </c>
      <c r="D233" s="3">
        <v>-9.36</v>
      </c>
      <c r="E233" s="3">
        <v>-0.615</v>
      </c>
      <c r="F233" s="3">
        <v>0.653</v>
      </c>
      <c r="G233" s="3">
        <v>-3.72</v>
      </c>
      <c r="H233" s="3">
        <v>5.025</v>
      </c>
      <c r="I233" s="3">
        <v>1.458</v>
      </c>
      <c r="J233" s="3">
        <v>-4.988</v>
      </c>
      <c r="K233" s="3">
        <v>-14.205</v>
      </c>
      <c r="L233" s="3">
        <v>4.23</v>
      </c>
      <c r="M233" s="3">
        <v>0.653</v>
      </c>
      <c r="N233" s="3">
        <v>-8.565</v>
      </c>
      <c r="O233" s="3">
        <v>9.871</v>
      </c>
      <c r="P233" s="3">
        <v>3.073</v>
      </c>
    </row>
    <row r="234" spans="1:16" s="3" customFormat="1" ht="15.75">
      <c r="A234" s="3" t="s">
        <v>1180</v>
      </c>
      <c r="B234" s="3">
        <v>1243.05</v>
      </c>
      <c r="C234" s="3">
        <v>-4.995</v>
      </c>
      <c r="D234" s="3">
        <v>-9.35</v>
      </c>
      <c r="E234" s="3">
        <v>-0.64</v>
      </c>
      <c r="F234" s="3">
        <v>0.69</v>
      </c>
      <c r="G234" s="3">
        <v>-3.665</v>
      </c>
      <c r="H234" s="3">
        <v>5.045</v>
      </c>
      <c r="I234" s="3">
        <v>1.452</v>
      </c>
      <c r="J234" s="3">
        <v>-4.995</v>
      </c>
      <c r="K234" s="3">
        <v>-14.176</v>
      </c>
      <c r="L234" s="3">
        <v>4.186</v>
      </c>
      <c r="M234" s="3">
        <v>0.69</v>
      </c>
      <c r="N234" s="3">
        <v>-8.49</v>
      </c>
      <c r="O234" s="3">
        <v>9.871</v>
      </c>
      <c r="P234" s="3">
        <v>3.06</v>
      </c>
    </row>
    <row r="235" spans="1:16" s="3" customFormat="1" ht="15.75">
      <c r="A235" s="3" t="s">
        <v>1181</v>
      </c>
      <c r="B235" s="3">
        <v>1243.76</v>
      </c>
      <c r="C235" s="3">
        <v>-5.082</v>
      </c>
      <c r="D235" s="3">
        <v>-9.232</v>
      </c>
      <c r="E235" s="3">
        <v>-0.932</v>
      </c>
      <c r="F235" s="3">
        <v>1.127</v>
      </c>
      <c r="G235" s="3">
        <v>-3.022</v>
      </c>
      <c r="H235" s="3">
        <v>5.277</v>
      </c>
      <c r="I235" s="3">
        <v>1.383</v>
      </c>
      <c r="J235" s="3">
        <v>-5.082</v>
      </c>
      <c r="K235" s="3">
        <v>-13.83</v>
      </c>
      <c r="L235" s="3">
        <v>3.666</v>
      </c>
      <c r="M235" s="3">
        <v>1.127</v>
      </c>
      <c r="N235" s="3">
        <v>-7.621</v>
      </c>
      <c r="O235" s="3">
        <v>9.876</v>
      </c>
      <c r="P235" s="3">
        <v>2.916</v>
      </c>
    </row>
    <row r="236" spans="1:16" s="3" customFormat="1" ht="15.75">
      <c r="A236" s="3" t="s">
        <v>1182</v>
      </c>
      <c r="B236" s="3">
        <v>1247.82</v>
      </c>
      <c r="C236" s="3">
        <v>-5.64</v>
      </c>
      <c r="D236" s="3">
        <v>-8.648</v>
      </c>
      <c r="E236" s="3">
        <v>-2.6310000000000002</v>
      </c>
      <c r="F236" s="3">
        <v>3.589</v>
      </c>
      <c r="G236" s="3">
        <v>0.58</v>
      </c>
      <c r="H236" s="3">
        <v>6.598</v>
      </c>
      <c r="I236" s="3">
        <v>1.003</v>
      </c>
      <c r="J236" s="3">
        <v>-5.64</v>
      </c>
      <c r="K236" s="3">
        <v>-11.982</v>
      </c>
      <c r="L236" s="3">
        <v>0.7030000000000001</v>
      </c>
      <c r="M236" s="3">
        <v>3.589</v>
      </c>
      <c r="N236" s="3">
        <v>-2.754</v>
      </c>
      <c r="O236" s="3">
        <v>9.932</v>
      </c>
      <c r="P236" s="3">
        <v>2.114</v>
      </c>
    </row>
    <row r="237" spans="1:16" s="3" customFormat="1" ht="15.75">
      <c r="A237" s="3" t="s">
        <v>1183</v>
      </c>
      <c r="B237" s="3">
        <v>1248.18</v>
      </c>
      <c r="C237" s="3">
        <v>-5.694</v>
      </c>
      <c r="D237" s="3">
        <v>-8.607</v>
      </c>
      <c r="E237" s="3">
        <v>-2.781</v>
      </c>
      <c r="F237" s="3">
        <v>3.802</v>
      </c>
      <c r="G237" s="3">
        <v>0.889</v>
      </c>
      <c r="H237" s="3">
        <v>6.715</v>
      </c>
      <c r="I237" s="3">
        <v>0.971</v>
      </c>
      <c r="J237" s="3">
        <v>-5.694</v>
      </c>
      <c r="K237" s="3">
        <v>-11.834</v>
      </c>
      <c r="L237" s="3">
        <v>0.446</v>
      </c>
      <c r="M237" s="3">
        <v>3.802</v>
      </c>
      <c r="N237" s="3">
        <v>-2.338</v>
      </c>
      <c r="O237" s="3">
        <v>9.942</v>
      </c>
      <c r="P237" s="3">
        <v>2.047</v>
      </c>
    </row>
    <row r="238" spans="1:16" s="3" customFormat="1" ht="15.75">
      <c r="A238" s="3" t="s">
        <v>1184</v>
      </c>
      <c r="B238" s="3">
        <v>1252.24</v>
      </c>
      <c r="C238" s="3">
        <v>-6.364</v>
      </c>
      <c r="D238" s="3">
        <v>-8.315</v>
      </c>
      <c r="E238" s="3">
        <v>-4.414</v>
      </c>
      <c r="F238" s="3">
        <v>6.151</v>
      </c>
      <c r="G238" s="3">
        <v>4.2</v>
      </c>
      <c r="H238" s="3">
        <v>8.101</v>
      </c>
      <c r="I238" s="3">
        <v>0.65</v>
      </c>
      <c r="J238" s="3">
        <v>-6.364</v>
      </c>
      <c r="K238" s="3">
        <v>-10.476</v>
      </c>
      <c r="L238" s="3">
        <v>-2.2520000000000002</v>
      </c>
      <c r="M238" s="3">
        <v>6.151</v>
      </c>
      <c r="N238" s="3">
        <v>2.039</v>
      </c>
      <c r="O238" s="3">
        <v>10.263</v>
      </c>
      <c r="P238" s="3">
        <v>1.371</v>
      </c>
    </row>
    <row r="239" spans="1:16" s="3" customFormat="1" ht="15.75">
      <c r="A239" s="3" t="s">
        <v>1185</v>
      </c>
      <c r="B239" s="3">
        <v>1252.57</v>
      </c>
      <c r="C239" s="3">
        <v>-6.423</v>
      </c>
      <c r="D239" s="3">
        <v>-8.311</v>
      </c>
      <c r="E239" s="3">
        <v>-4.534</v>
      </c>
      <c r="F239" s="3">
        <v>6.336</v>
      </c>
      <c r="G239" s="3">
        <v>4.447</v>
      </c>
      <c r="H239" s="3">
        <v>8.224</v>
      </c>
      <c r="I239" s="3">
        <v>0.629</v>
      </c>
      <c r="J239" s="3">
        <v>-6.423</v>
      </c>
      <c r="K239" s="3">
        <v>-10.404</v>
      </c>
      <c r="L239" s="3">
        <v>-2.442</v>
      </c>
      <c r="M239" s="3">
        <v>6.336</v>
      </c>
      <c r="N239" s="3">
        <v>2.355</v>
      </c>
      <c r="O239" s="3">
        <v>10.317</v>
      </c>
      <c r="P239" s="3">
        <v>1.327</v>
      </c>
    </row>
    <row r="240" spans="1:16" s="3" customFormat="1" ht="15.75">
      <c r="A240" s="3" t="s">
        <v>1186</v>
      </c>
      <c r="B240" s="3">
        <v>1252.88</v>
      </c>
      <c r="C240" s="3">
        <v>-6.477</v>
      </c>
      <c r="D240" s="3">
        <v>-8.311</v>
      </c>
      <c r="E240" s="3">
        <v>-4.643</v>
      </c>
      <c r="F240" s="3">
        <v>6.508</v>
      </c>
      <c r="G240" s="3">
        <v>4.674</v>
      </c>
      <c r="H240" s="3">
        <v>8.342</v>
      </c>
      <c r="I240" s="3">
        <v>0.611</v>
      </c>
      <c r="J240" s="3">
        <v>-6.477</v>
      </c>
      <c r="K240" s="3">
        <v>-10.344</v>
      </c>
      <c r="L240" s="3">
        <v>-2.611</v>
      </c>
      <c r="M240" s="3">
        <v>6.508</v>
      </c>
      <c r="N240" s="3">
        <v>2.641</v>
      </c>
      <c r="O240" s="3">
        <v>10.374</v>
      </c>
      <c r="P240" s="3">
        <v>1.289</v>
      </c>
    </row>
    <row r="241" spans="1:16" s="3" customFormat="1" ht="15.75">
      <c r="A241" s="3" t="s">
        <v>1187</v>
      </c>
      <c r="B241" s="3">
        <v>1253.01</v>
      </c>
      <c r="C241" s="3">
        <v>-6.501</v>
      </c>
      <c r="D241" s="3">
        <v>-8.313</v>
      </c>
      <c r="E241" s="3">
        <v>-4.69</v>
      </c>
      <c r="F241" s="3">
        <v>6.583</v>
      </c>
      <c r="G241" s="3">
        <v>4.772</v>
      </c>
      <c r="H241" s="3">
        <v>8.394</v>
      </c>
      <c r="I241" s="3">
        <v>0.604</v>
      </c>
      <c r="J241" s="3">
        <v>-6.501</v>
      </c>
      <c r="K241" s="3">
        <v>-10.32</v>
      </c>
      <c r="L241" s="3">
        <v>-2.683</v>
      </c>
      <c r="M241" s="3">
        <v>6.583</v>
      </c>
      <c r="N241" s="3">
        <v>2.7640000000000002</v>
      </c>
      <c r="O241" s="3">
        <v>10.401</v>
      </c>
      <c r="P241" s="3">
        <v>1.273</v>
      </c>
    </row>
    <row r="242" spans="1:16" s="3" customFormat="1" ht="15.75">
      <c r="A242" s="3" t="s">
        <v>1188</v>
      </c>
      <c r="B242" s="3">
        <v>1255.96</v>
      </c>
      <c r="C242" s="3">
        <v>-8.206</v>
      </c>
      <c r="D242" s="3">
        <v>-10.01</v>
      </c>
      <c r="E242" s="3">
        <v>-6.403</v>
      </c>
      <c r="F242" s="3">
        <v>9.504</v>
      </c>
      <c r="G242" s="3">
        <v>7.701</v>
      </c>
      <c r="H242" s="3">
        <v>11.307</v>
      </c>
      <c r="I242" s="3">
        <v>0.601</v>
      </c>
      <c r="J242" s="3">
        <v>-8.206</v>
      </c>
      <c r="K242" s="3">
        <v>-12.008</v>
      </c>
      <c r="L242" s="3">
        <v>-4.405</v>
      </c>
      <c r="M242" s="3">
        <v>9.504</v>
      </c>
      <c r="N242" s="3">
        <v>5.703</v>
      </c>
      <c r="O242" s="3">
        <v>13.306</v>
      </c>
      <c r="P242" s="3">
        <v>1.267</v>
      </c>
    </row>
    <row r="243" spans="1:16" s="3" customFormat="1" ht="15.75">
      <c r="A243" s="3" t="s">
        <v>1189</v>
      </c>
      <c r="B243" s="3">
        <v>1256.02</v>
      </c>
      <c r="C243" s="3">
        <v>-8.268</v>
      </c>
      <c r="D243" s="3">
        <v>-10.081</v>
      </c>
      <c r="E243" s="3">
        <v>-6.455</v>
      </c>
      <c r="F243" s="3">
        <v>9.593</v>
      </c>
      <c r="G243" s="3">
        <v>7.78</v>
      </c>
      <c r="H243" s="3">
        <v>11.407</v>
      </c>
      <c r="I243" s="3">
        <v>0.604</v>
      </c>
      <c r="J243" s="3">
        <v>-8.268</v>
      </c>
      <c r="K243" s="3">
        <v>-12.09</v>
      </c>
      <c r="L243" s="3">
        <v>-4.445</v>
      </c>
      <c r="M243" s="3">
        <v>9.593</v>
      </c>
      <c r="N243" s="3">
        <v>5.771</v>
      </c>
      <c r="O243" s="3">
        <v>13.416</v>
      </c>
      <c r="P243" s="3">
        <v>1.274</v>
      </c>
    </row>
    <row r="244" spans="1:16" s="3" customFormat="1" ht="15.75">
      <c r="A244" s="3" t="s">
        <v>1190</v>
      </c>
      <c r="B244" s="3">
        <v>1256.72</v>
      </c>
      <c r="C244" s="3">
        <v>-8.981</v>
      </c>
      <c r="D244" s="3">
        <v>-10.92</v>
      </c>
      <c r="E244" s="3">
        <v>-7.043</v>
      </c>
      <c r="F244" s="3">
        <v>10.634</v>
      </c>
      <c r="G244" s="3">
        <v>8.696</v>
      </c>
      <c r="H244" s="3">
        <v>12.573</v>
      </c>
      <c r="I244" s="3">
        <v>0.646</v>
      </c>
      <c r="J244" s="3">
        <v>-8.981</v>
      </c>
      <c r="K244" s="3">
        <v>-13.068</v>
      </c>
      <c r="L244" s="3">
        <v>-4.8950000000000005</v>
      </c>
      <c r="M244" s="3">
        <v>10.634</v>
      </c>
      <c r="N244" s="3">
        <v>6.548</v>
      </c>
      <c r="O244" s="3">
        <v>14.721</v>
      </c>
      <c r="P244" s="3">
        <v>1.362</v>
      </c>
    </row>
    <row r="245" spans="1:16" s="3" customFormat="1" ht="15.75">
      <c r="A245" s="3" t="s">
        <v>1191</v>
      </c>
      <c r="B245" s="3">
        <v>1260.79</v>
      </c>
      <c r="C245" s="3">
        <v>-13.149</v>
      </c>
      <c r="D245" s="3">
        <v>-16.034</v>
      </c>
      <c r="E245" s="3">
        <v>-10.264</v>
      </c>
      <c r="F245" s="3">
        <v>16.573</v>
      </c>
      <c r="G245" s="3">
        <v>13.688</v>
      </c>
      <c r="H245" s="3">
        <v>19.457</v>
      </c>
      <c r="I245" s="3">
        <v>0.962</v>
      </c>
      <c r="J245" s="3">
        <v>-13.149</v>
      </c>
      <c r="K245" s="3">
        <v>-19.23</v>
      </c>
      <c r="L245" s="3">
        <v>-7.068</v>
      </c>
      <c r="M245" s="3">
        <v>16.573</v>
      </c>
      <c r="N245" s="3">
        <v>10.491</v>
      </c>
      <c r="O245" s="3">
        <v>22.654</v>
      </c>
      <c r="P245" s="3">
        <v>2.027</v>
      </c>
    </row>
    <row r="246" spans="1:16" s="3" customFormat="1" ht="15.75">
      <c r="A246" s="3" t="s">
        <v>1192</v>
      </c>
      <c r="B246" s="3">
        <v>1261.15</v>
      </c>
      <c r="C246" s="3">
        <v>-13.523</v>
      </c>
      <c r="D246" s="3">
        <v>-16.503</v>
      </c>
      <c r="E246" s="3">
        <v>-10.543</v>
      </c>
      <c r="F246" s="3">
        <v>17.093</v>
      </c>
      <c r="G246" s="3">
        <v>14.114</v>
      </c>
      <c r="H246" s="3">
        <v>20.073</v>
      </c>
      <c r="I246" s="3">
        <v>0.993</v>
      </c>
      <c r="J246" s="3">
        <v>-13.523</v>
      </c>
      <c r="K246" s="3">
        <v>-19.804</v>
      </c>
      <c r="L246" s="3">
        <v>-7.242</v>
      </c>
      <c r="M246" s="3">
        <v>17.093</v>
      </c>
      <c r="N246" s="3">
        <v>10.812</v>
      </c>
      <c r="O246" s="3">
        <v>23.374</v>
      </c>
      <c r="P246" s="3">
        <v>2.094</v>
      </c>
    </row>
    <row r="247" spans="1:16" s="3" customFormat="1" ht="15.75">
      <c r="A247" s="3" t="s">
        <v>1193</v>
      </c>
      <c r="B247" s="3">
        <v>1265.21</v>
      </c>
      <c r="C247" s="3">
        <v>-17.803</v>
      </c>
      <c r="D247" s="3">
        <v>-21.913</v>
      </c>
      <c r="E247" s="3">
        <v>-13.694</v>
      </c>
      <c r="F247" s="3">
        <v>22.919</v>
      </c>
      <c r="G247" s="3">
        <v>18.809</v>
      </c>
      <c r="H247" s="3">
        <v>27.028</v>
      </c>
      <c r="I247" s="3">
        <v>1.37</v>
      </c>
      <c r="J247" s="3">
        <v>-17.803</v>
      </c>
      <c r="K247" s="3">
        <v>-26.466</v>
      </c>
      <c r="L247" s="3">
        <v>-9.14</v>
      </c>
      <c r="M247" s="3">
        <v>22.919</v>
      </c>
      <c r="N247" s="3">
        <v>14.256</v>
      </c>
      <c r="O247" s="3">
        <v>31.582</v>
      </c>
      <c r="P247" s="3">
        <v>2.888</v>
      </c>
    </row>
    <row r="248" spans="1:16" s="3" customFormat="1" ht="15.75">
      <c r="A248" s="3" t="s">
        <v>1194</v>
      </c>
      <c r="B248" s="3">
        <v>1265.54</v>
      </c>
      <c r="C248" s="3">
        <v>-18.153</v>
      </c>
      <c r="D248" s="3">
        <v>-22.357</v>
      </c>
      <c r="E248" s="3">
        <v>-13.949</v>
      </c>
      <c r="F248" s="3">
        <v>23.385</v>
      </c>
      <c r="G248" s="3">
        <v>19.181</v>
      </c>
      <c r="H248" s="3">
        <v>27.588</v>
      </c>
      <c r="I248" s="3">
        <v>1.401</v>
      </c>
      <c r="J248" s="3">
        <v>-18.153</v>
      </c>
      <c r="K248" s="3">
        <v>-27.015</v>
      </c>
      <c r="L248" s="3">
        <v>-9.291</v>
      </c>
      <c r="M248" s="3">
        <v>23.385</v>
      </c>
      <c r="N248" s="3">
        <v>14.523</v>
      </c>
      <c r="O248" s="3">
        <v>32.247</v>
      </c>
      <c r="P248" s="3">
        <v>2.954</v>
      </c>
    </row>
    <row r="249" spans="1:16" s="3" customFormat="1" ht="15.75">
      <c r="A249" s="3" t="s">
        <v>1195</v>
      </c>
      <c r="B249" s="3">
        <v>1265.84</v>
      </c>
      <c r="C249" s="3">
        <v>-18.494</v>
      </c>
      <c r="D249" s="3">
        <v>-22.786</v>
      </c>
      <c r="E249" s="3">
        <v>-14.202</v>
      </c>
      <c r="F249" s="3">
        <v>23.802</v>
      </c>
      <c r="G249" s="3">
        <v>19.51</v>
      </c>
      <c r="H249" s="3">
        <v>28.093</v>
      </c>
      <c r="I249" s="3">
        <v>1.431</v>
      </c>
      <c r="J249" s="3">
        <v>-18.494</v>
      </c>
      <c r="K249" s="3">
        <v>-27.542</v>
      </c>
      <c r="L249" s="3">
        <v>-9.447</v>
      </c>
      <c r="M249" s="3">
        <v>23.802</v>
      </c>
      <c r="N249" s="3">
        <v>14.754</v>
      </c>
      <c r="O249" s="3">
        <v>32.849</v>
      </c>
      <c r="P249" s="3">
        <v>3.016</v>
      </c>
    </row>
    <row r="250" spans="1:16" s="3" customFormat="1" ht="15.75">
      <c r="A250" s="3" t="s">
        <v>1196</v>
      </c>
      <c r="B250" s="3">
        <v>1265.98</v>
      </c>
      <c r="C250" s="3">
        <v>-18.65</v>
      </c>
      <c r="D250" s="3">
        <v>-22.98</v>
      </c>
      <c r="E250" s="3">
        <v>-14.319</v>
      </c>
      <c r="F250" s="3">
        <v>23.978</v>
      </c>
      <c r="G250" s="3">
        <v>19.647</v>
      </c>
      <c r="H250" s="3">
        <v>28.308</v>
      </c>
      <c r="I250" s="3">
        <v>1.443</v>
      </c>
      <c r="J250" s="3">
        <v>-18.65</v>
      </c>
      <c r="K250" s="3">
        <v>-27.778</v>
      </c>
      <c r="L250" s="3">
        <v>-9.521</v>
      </c>
      <c r="M250" s="3">
        <v>23.978</v>
      </c>
      <c r="N250" s="3">
        <v>14.849</v>
      </c>
      <c r="O250" s="3">
        <v>33.106</v>
      </c>
      <c r="P250" s="3">
        <v>3.043</v>
      </c>
    </row>
    <row r="251" spans="1:16" s="3" customFormat="1" ht="15.75">
      <c r="A251" s="3" t="s">
        <v>1197</v>
      </c>
      <c r="B251" s="3">
        <v>1268.92</v>
      </c>
      <c r="C251" s="3">
        <v>-18.712</v>
      </c>
      <c r="D251" s="3">
        <v>-23.119</v>
      </c>
      <c r="E251" s="3">
        <v>-14.304</v>
      </c>
      <c r="F251" s="3">
        <v>23.562</v>
      </c>
      <c r="G251" s="3">
        <v>19.155</v>
      </c>
      <c r="H251" s="3">
        <v>27.97</v>
      </c>
      <c r="I251" s="3">
        <v>1.469</v>
      </c>
      <c r="J251" s="3">
        <v>-18.712</v>
      </c>
      <c r="K251" s="3">
        <v>-28.003</v>
      </c>
      <c r="L251" s="3">
        <v>-9.421</v>
      </c>
      <c r="M251" s="3">
        <v>23.562</v>
      </c>
      <c r="N251" s="3">
        <v>14.271</v>
      </c>
      <c r="O251" s="3">
        <v>32.854</v>
      </c>
      <c r="P251" s="3">
        <v>3.097</v>
      </c>
    </row>
    <row r="252" spans="1:16" s="3" customFormat="1" ht="15.75">
      <c r="A252" s="3" t="s">
        <v>1198</v>
      </c>
      <c r="B252" s="3">
        <v>1268.98</v>
      </c>
      <c r="C252" s="3">
        <v>-18.644</v>
      </c>
      <c r="D252" s="3">
        <v>-23.037</v>
      </c>
      <c r="E252" s="3">
        <v>-14.251</v>
      </c>
      <c r="F252" s="3">
        <v>23.466</v>
      </c>
      <c r="G252" s="3">
        <v>19.073</v>
      </c>
      <c r="H252" s="3">
        <v>27.859</v>
      </c>
      <c r="I252" s="3">
        <v>1.464</v>
      </c>
      <c r="J252" s="3">
        <v>-18.644</v>
      </c>
      <c r="K252" s="3">
        <v>-27.905</v>
      </c>
      <c r="L252" s="3">
        <v>-9.383000000000001</v>
      </c>
      <c r="M252" s="3">
        <v>23.466</v>
      </c>
      <c r="N252" s="3">
        <v>14.205</v>
      </c>
      <c r="O252" s="3">
        <v>32.727</v>
      </c>
      <c r="P252" s="3">
        <v>3.087</v>
      </c>
    </row>
    <row r="253" spans="1:16" s="3" customFormat="1" ht="15.75">
      <c r="A253" s="3" t="s">
        <v>1199</v>
      </c>
      <c r="B253" s="3">
        <v>1269.69</v>
      </c>
      <c r="C253" s="3">
        <v>-17.85</v>
      </c>
      <c r="D253" s="3">
        <v>-22.075</v>
      </c>
      <c r="E253" s="3">
        <v>-13.625</v>
      </c>
      <c r="F253" s="3">
        <v>22.341</v>
      </c>
      <c r="G253" s="3">
        <v>18.115</v>
      </c>
      <c r="H253" s="3">
        <v>26.566</v>
      </c>
      <c r="I253" s="3">
        <v>1.408</v>
      </c>
      <c r="J253" s="3">
        <v>-17.85</v>
      </c>
      <c r="K253" s="3">
        <v>-26.758</v>
      </c>
      <c r="L253" s="3">
        <v>-8.943</v>
      </c>
      <c r="M253" s="3">
        <v>22.341</v>
      </c>
      <c r="N253" s="3">
        <v>13.433</v>
      </c>
      <c r="O253" s="3">
        <v>31.248</v>
      </c>
      <c r="P253" s="3">
        <v>2.969</v>
      </c>
    </row>
    <row r="254" spans="1:16" s="3" customFormat="1" ht="15.75">
      <c r="A254" s="3" t="s">
        <v>1200</v>
      </c>
      <c r="B254" s="3">
        <v>1273.75</v>
      </c>
      <c r="C254" s="3">
        <v>-13.335</v>
      </c>
      <c r="D254" s="3">
        <v>-16.631</v>
      </c>
      <c r="E254" s="3">
        <v>-10.039</v>
      </c>
      <c r="F254" s="3">
        <v>15.805</v>
      </c>
      <c r="G254" s="3">
        <v>12.51</v>
      </c>
      <c r="H254" s="3">
        <v>19.101</v>
      </c>
      <c r="I254" s="3">
        <v>1.099</v>
      </c>
      <c r="J254" s="3">
        <v>-13.335</v>
      </c>
      <c r="K254" s="3">
        <v>-20.282</v>
      </c>
      <c r="L254" s="3">
        <v>-6.387</v>
      </c>
      <c r="M254" s="3">
        <v>15.805</v>
      </c>
      <c r="N254" s="3">
        <v>8.858</v>
      </c>
      <c r="O254" s="3">
        <v>22.753</v>
      </c>
      <c r="P254" s="3">
        <v>2.316</v>
      </c>
    </row>
    <row r="255" spans="1:16" s="3" customFormat="1" ht="15.75">
      <c r="A255" s="3" t="s">
        <v>1201</v>
      </c>
      <c r="B255" s="3">
        <v>1274.11</v>
      </c>
      <c r="C255" s="3">
        <v>-12.94</v>
      </c>
      <c r="D255" s="3">
        <v>-16.157</v>
      </c>
      <c r="E255" s="3">
        <v>-9.723</v>
      </c>
      <c r="F255" s="3">
        <v>15.222</v>
      </c>
      <c r="G255" s="3">
        <v>12.004</v>
      </c>
      <c r="H255" s="3">
        <v>18.439</v>
      </c>
      <c r="I255" s="3">
        <v>1.072</v>
      </c>
      <c r="J255" s="3">
        <v>-12.94</v>
      </c>
      <c r="K255" s="3">
        <v>-19.723</v>
      </c>
      <c r="L255" s="3">
        <v>-6.158</v>
      </c>
      <c r="M255" s="3">
        <v>15.222</v>
      </c>
      <c r="N255" s="3">
        <v>8.439</v>
      </c>
      <c r="O255" s="3">
        <v>22.004</v>
      </c>
      <c r="P255" s="3">
        <v>2.261</v>
      </c>
    </row>
    <row r="256" spans="1:16" s="3" customFormat="1" ht="15.75">
      <c r="A256" s="3" t="s">
        <v>1202</v>
      </c>
      <c r="B256" s="3">
        <v>1278.18</v>
      </c>
      <c r="C256" s="3">
        <v>-8.538</v>
      </c>
      <c r="D256" s="3">
        <v>-10.951</v>
      </c>
      <c r="E256" s="3">
        <v>-6.124</v>
      </c>
      <c r="F256" s="3">
        <v>8.573</v>
      </c>
      <c r="G256" s="3">
        <v>6.16</v>
      </c>
      <c r="H256" s="3">
        <v>10.987</v>
      </c>
      <c r="I256" s="3">
        <v>0.805</v>
      </c>
      <c r="J256" s="3">
        <v>-8.538</v>
      </c>
      <c r="K256" s="3">
        <v>-13.626</v>
      </c>
      <c r="L256" s="3">
        <v>-3.449</v>
      </c>
      <c r="M256" s="3">
        <v>8.573</v>
      </c>
      <c r="N256" s="3">
        <v>3.485</v>
      </c>
      <c r="O256" s="3">
        <v>13.662</v>
      </c>
      <c r="P256" s="3">
        <v>1.696</v>
      </c>
    </row>
    <row r="257" spans="1:16" s="3" customFormat="1" ht="15.75">
      <c r="A257" s="3" t="s">
        <v>1203</v>
      </c>
      <c r="B257" s="3">
        <v>1278.51</v>
      </c>
      <c r="C257" s="3">
        <v>-8.186</v>
      </c>
      <c r="D257" s="3">
        <v>-10.544</v>
      </c>
      <c r="E257" s="3">
        <v>-5.828</v>
      </c>
      <c r="F257" s="3">
        <v>8.031</v>
      </c>
      <c r="G257" s="3">
        <v>5.673</v>
      </c>
      <c r="H257" s="3">
        <v>10.389</v>
      </c>
      <c r="I257" s="3">
        <v>0.786</v>
      </c>
      <c r="J257" s="3">
        <v>-8.186</v>
      </c>
      <c r="K257" s="3">
        <v>-13.156</v>
      </c>
      <c r="L257" s="3">
        <v>-3.216</v>
      </c>
      <c r="M257" s="3">
        <v>8.031</v>
      </c>
      <c r="N257" s="3">
        <v>3.061</v>
      </c>
      <c r="O257" s="3">
        <v>13.002</v>
      </c>
      <c r="P257" s="3">
        <v>1.657</v>
      </c>
    </row>
    <row r="258" spans="1:16" s="3" customFormat="1" ht="15.75">
      <c r="A258" s="3" t="s">
        <v>1204</v>
      </c>
      <c r="B258" s="3">
        <v>1278.81</v>
      </c>
      <c r="C258" s="3">
        <v>-7.86</v>
      </c>
      <c r="D258" s="3">
        <v>-10.168</v>
      </c>
      <c r="E258" s="3">
        <v>-5.552</v>
      </c>
      <c r="F258" s="3">
        <v>7.528</v>
      </c>
      <c r="G258" s="3">
        <v>5.221</v>
      </c>
      <c r="H258" s="3">
        <v>9.836</v>
      </c>
      <c r="I258" s="3">
        <v>0.769</v>
      </c>
      <c r="J258" s="3">
        <v>-7.86</v>
      </c>
      <c r="K258" s="3">
        <v>-12.725</v>
      </c>
      <c r="L258" s="3">
        <v>-2.996</v>
      </c>
      <c r="M258" s="3">
        <v>7.528</v>
      </c>
      <c r="N258" s="3">
        <v>2.664</v>
      </c>
      <c r="O258" s="3">
        <v>12.393</v>
      </c>
      <c r="P258" s="3">
        <v>1.622</v>
      </c>
    </row>
    <row r="259" spans="1:16" s="3" customFormat="1" ht="15.75">
      <c r="A259" s="3" t="s">
        <v>1205</v>
      </c>
      <c r="B259" s="3">
        <v>1278.94</v>
      </c>
      <c r="C259" s="3">
        <v>-7.717</v>
      </c>
      <c r="D259" s="3">
        <v>-10.003</v>
      </c>
      <c r="E259" s="3">
        <v>-5.431</v>
      </c>
      <c r="F259" s="3">
        <v>7.308</v>
      </c>
      <c r="G259" s="3">
        <v>5.022</v>
      </c>
      <c r="H259" s="3">
        <v>9.594</v>
      </c>
      <c r="I259" s="3">
        <v>0.762</v>
      </c>
      <c r="J259" s="3">
        <v>-7.717</v>
      </c>
      <c r="K259" s="3">
        <v>-12.537</v>
      </c>
      <c r="L259" s="3">
        <v>-2.898</v>
      </c>
      <c r="M259" s="3">
        <v>7.308</v>
      </c>
      <c r="N259" s="3">
        <v>2.489</v>
      </c>
      <c r="O259" s="3">
        <v>12.127</v>
      </c>
      <c r="P259" s="3">
        <v>1.606</v>
      </c>
    </row>
    <row r="260" spans="1:16" s="3" customFormat="1" ht="15.75">
      <c r="A260" s="3" t="s">
        <v>1206</v>
      </c>
      <c r="B260" s="3">
        <v>1281.48</v>
      </c>
      <c r="C260" s="3">
        <v>-5.8870000000000005</v>
      </c>
      <c r="D260" s="3">
        <v>-8.116</v>
      </c>
      <c r="E260" s="3">
        <v>-3.657</v>
      </c>
      <c r="F260" s="3">
        <v>3.887</v>
      </c>
      <c r="G260" s="3">
        <v>1.658</v>
      </c>
      <c r="H260" s="3">
        <v>6.117</v>
      </c>
      <c r="I260" s="3">
        <v>0.743</v>
      </c>
      <c r="J260" s="3">
        <v>-5.8870000000000005</v>
      </c>
      <c r="K260" s="3">
        <v>-10.587</v>
      </c>
      <c r="L260" s="3">
        <v>-1.187</v>
      </c>
      <c r="M260" s="3">
        <v>3.887</v>
      </c>
      <c r="N260" s="3">
        <v>-0.8130000000000001</v>
      </c>
      <c r="O260" s="3">
        <v>8.587</v>
      </c>
      <c r="P260" s="3">
        <v>1.567</v>
      </c>
    </row>
    <row r="261" spans="1:16" s="3" customFormat="1" ht="15.75">
      <c r="A261" s="3" t="s">
        <v>1207</v>
      </c>
      <c r="B261" s="3">
        <v>1281.54</v>
      </c>
      <c r="C261" s="3">
        <v>-5.863</v>
      </c>
      <c r="D261" s="3">
        <v>-8.099</v>
      </c>
      <c r="E261" s="3">
        <v>-3.6270000000000002</v>
      </c>
      <c r="F261" s="3">
        <v>3.822</v>
      </c>
      <c r="G261" s="3">
        <v>1.586</v>
      </c>
      <c r="H261" s="3">
        <v>6.059</v>
      </c>
      <c r="I261" s="3">
        <v>0.745</v>
      </c>
      <c r="J261" s="3">
        <v>-5.863</v>
      </c>
      <c r="K261" s="3">
        <v>-10.577</v>
      </c>
      <c r="L261" s="3">
        <v>-1.149</v>
      </c>
      <c r="M261" s="3">
        <v>3.822</v>
      </c>
      <c r="N261" s="3">
        <v>-0.892</v>
      </c>
      <c r="O261" s="3">
        <v>8.537</v>
      </c>
      <c r="P261" s="3">
        <v>1.571</v>
      </c>
    </row>
    <row r="262" spans="1:16" s="3" customFormat="1" ht="15.75">
      <c r="A262" s="3" t="s">
        <v>1208</v>
      </c>
      <c r="B262" s="3">
        <v>1296.17</v>
      </c>
      <c r="C262" s="3">
        <v>0.02</v>
      </c>
      <c r="D262" s="3">
        <v>-4.99</v>
      </c>
      <c r="E262" s="3">
        <v>5.031</v>
      </c>
      <c r="F262" s="3">
        <v>-12.276</v>
      </c>
      <c r="G262" s="3">
        <v>-17.287</v>
      </c>
      <c r="H262" s="3">
        <v>-7.266</v>
      </c>
      <c r="I262" s="3">
        <v>1.67</v>
      </c>
      <c r="J262" s="3">
        <v>0.02</v>
      </c>
      <c r="K262" s="3">
        <v>-10.542</v>
      </c>
      <c r="L262" s="3">
        <v>10.583</v>
      </c>
      <c r="M262" s="3">
        <v>-12.276</v>
      </c>
      <c r="N262" s="3">
        <v>-22.839</v>
      </c>
      <c r="O262" s="3">
        <v>-1.714</v>
      </c>
      <c r="P262" s="3">
        <v>3.521</v>
      </c>
    </row>
    <row r="263" spans="1:16" s="3" customFormat="1" ht="15.75">
      <c r="A263" s="3" t="s">
        <v>1209</v>
      </c>
      <c r="B263" s="3">
        <v>1296.47</v>
      </c>
      <c r="C263" s="3">
        <v>0.068</v>
      </c>
      <c r="D263" s="3">
        <v>-5.01</v>
      </c>
      <c r="E263" s="3">
        <v>5.147</v>
      </c>
      <c r="F263" s="3">
        <v>-12.687</v>
      </c>
      <c r="G263" s="3">
        <v>-17.765</v>
      </c>
      <c r="H263" s="3">
        <v>-7.608</v>
      </c>
      <c r="I263" s="3">
        <v>1.693</v>
      </c>
      <c r="J263" s="3">
        <v>0.068</v>
      </c>
      <c r="K263" s="3">
        <v>-10.637</v>
      </c>
      <c r="L263" s="3">
        <v>10.774</v>
      </c>
      <c r="M263" s="3">
        <v>-12.687</v>
      </c>
      <c r="N263" s="3">
        <v>-23.392</v>
      </c>
      <c r="O263" s="3">
        <v>-1.981</v>
      </c>
      <c r="P263" s="3">
        <v>3.569</v>
      </c>
    </row>
    <row r="264" spans="1:16" s="3" customFormat="1" ht="15.75">
      <c r="A264" s="3" t="s">
        <v>1210</v>
      </c>
      <c r="B264" s="3">
        <v>1296.64</v>
      </c>
      <c r="C264" s="3">
        <v>0.057</v>
      </c>
      <c r="D264" s="3">
        <v>-5.058</v>
      </c>
      <c r="E264" s="3">
        <v>5.172</v>
      </c>
      <c r="F264" s="3">
        <v>-12.946</v>
      </c>
      <c r="G264" s="3">
        <v>-18.062</v>
      </c>
      <c r="H264" s="3">
        <v>-7.831</v>
      </c>
      <c r="I264" s="3">
        <v>1.705</v>
      </c>
      <c r="J264" s="3">
        <v>0.057</v>
      </c>
      <c r="K264" s="3">
        <v>-10.727</v>
      </c>
      <c r="L264" s="3">
        <v>10.84</v>
      </c>
      <c r="M264" s="3">
        <v>-12.946</v>
      </c>
      <c r="N264" s="3">
        <v>-23.73</v>
      </c>
      <c r="O264" s="3">
        <v>-2.163</v>
      </c>
      <c r="P264" s="3">
        <v>3.594</v>
      </c>
    </row>
    <row r="265" spans="1:16" s="3" customFormat="1" ht="15.75">
      <c r="A265" s="3" t="s">
        <v>1211</v>
      </c>
      <c r="B265" s="3">
        <v>1298.77</v>
      </c>
      <c r="C265" s="3">
        <v>-0.092</v>
      </c>
      <c r="D265" s="3">
        <v>-5.209</v>
      </c>
      <c r="E265" s="3">
        <v>5.026</v>
      </c>
      <c r="F265" s="3">
        <v>-15.026</v>
      </c>
      <c r="G265" s="3">
        <v>-20.144</v>
      </c>
      <c r="H265" s="3">
        <v>-9.909</v>
      </c>
      <c r="I265" s="3">
        <v>1.706</v>
      </c>
      <c r="J265" s="3">
        <v>-0.092</v>
      </c>
      <c r="K265" s="3">
        <v>-10.88</v>
      </c>
      <c r="L265" s="3">
        <v>10.696</v>
      </c>
      <c r="M265" s="3">
        <v>-15.026</v>
      </c>
      <c r="N265" s="3">
        <v>-25.814</v>
      </c>
      <c r="O265" s="3">
        <v>-4.238</v>
      </c>
      <c r="P265" s="3">
        <v>3.596</v>
      </c>
    </row>
    <row r="266" spans="1:16" s="3" customFormat="1" ht="15.75">
      <c r="A266" s="3" t="s">
        <v>1212</v>
      </c>
      <c r="B266" s="3">
        <v>1298.85</v>
      </c>
      <c r="C266" s="3">
        <v>-0.097</v>
      </c>
      <c r="D266" s="3">
        <v>-5.198</v>
      </c>
      <c r="E266" s="3">
        <v>5.004</v>
      </c>
      <c r="F266" s="3">
        <v>-15.053</v>
      </c>
      <c r="G266" s="3">
        <v>-20.153</v>
      </c>
      <c r="H266" s="3">
        <v>-9.952</v>
      </c>
      <c r="I266" s="3">
        <v>1.7</v>
      </c>
      <c r="J266" s="3">
        <v>-0.097</v>
      </c>
      <c r="K266" s="3">
        <v>-10.85</v>
      </c>
      <c r="L266" s="3">
        <v>10.656</v>
      </c>
      <c r="M266" s="3">
        <v>-15.053</v>
      </c>
      <c r="N266" s="3">
        <v>-25.805</v>
      </c>
      <c r="O266" s="3">
        <v>-4.3</v>
      </c>
      <c r="P266" s="3">
        <v>3.584</v>
      </c>
    </row>
    <row r="267" spans="1:16" s="3" customFormat="1" ht="15.75">
      <c r="A267" s="3" t="s">
        <v>1213</v>
      </c>
      <c r="B267" s="3">
        <v>1313.46</v>
      </c>
      <c r="C267" s="3">
        <v>-1.088</v>
      </c>
      <c r="D267" s="3">
        <v>-3.401</v>
      </c>
      <c r="E267" s="3">
        <v>1.224</v>
      </c>
      <c r="F267" s="3">
        <v>-20.124</v>
      </c>
      <c r="G267" s="3">
        <v>-22.436</v>
      </c>
      <c r="H267" s="3">
        <v>-17.812</v>
      </c>
      <c r="I267" s="3">
        <v>0.771</v>
      </c>
      <c r="J267" s="3">
        <v>-1.088</v>
      </c>
      <c r="K267" s="3">
        <v>-5.963</v>
      </c>
      <c r="L267" s="3">
        <v>3.786</v>
      </c>
      <c r="M267" s="3">
        <v>-20.124</v>
      </c>
      <c r="N267" s="3">
        <v>-24.998</v>
      </c>
      <c r="O267" s="3">
        <v>-15.25</v>
      </c>
      <c r="P267" s="3">
        <v>1.625</v>
      </c>
    </row>
    <row r="268" spans="1:16" s="3" customFormat="1" ht="15.75">
      <c r="A268" s="3" t="s">
        <v>1214</v>
      </c>
      <c r="B268" s="3">
        <v>1313.76</v>
      </c>
      <c r="C268" s="3">
        <v>-1.109</v>
      </c>
      <c r="D268" s="3">
        <v>-3.384</v>
      </c>
      <c r="E268" s="3">
        <v>1.166</v>
      </c>
      <c r="F268" s="3">
        <v>-20.23</v>
      </c>
      <c r="G268" s="3">
        <v>-22.505</v>
      </c>
      <c r="H268" s="3">
        <v>-17.955</v>
      </c>
      <c r="I268" s="3">
        <v>0.758</v>
      </c>
      <c r="J268" s="3">
        <v>-1.109</v>
      </c>
      <c r="K268" s="3">
        <v>-5.905</v>
      </c>
      <c r="L268" s="3">
        <v>3.687</v>
      </c>
      <c r="M268" s="3">
        <v>-20.23</v>
      </c>
      <c r="N268" s="3">
        <v>-25.026</v>
      </c>
      <c r="O268" s="3">
        <v>-15.433</v>
      </c>
      <c r="P268" s="3">
        <v>1.599</v>
      </c>
    </row>
    <row r="269" spans="1:16" s="3" customFormat="1" ht="15.75">
      <c r="A269" s="3" t="s">
        <v>1215</v>
      </c>
      <c r="B269" s="3">
        <v>1313.93</v>
      </c>
      <c r="C269" s="3">
        <v>-1.12</v>
      </c>
      <c r="D269" s="3">
        <v>-3.376</v>
      </c>
      <c r="E269" s="3">
        <v>1.136</v>
      </c>
      <c r="F269" s="3">
        <v>-20.287</v>
      </c>
      <c r="G269" s="3">
        <v>-22.543</v>
      </c>
      <c r="H269" s="3">
        <v>-18.031</v>
      </c>
      <c r="I269" s="3">
        <v>0.752</v>
      </c>
      <c r="J269" s="3">
        <v>-1.12</v>
      </c>
      <c r="K269" s="3">
        <v>-5.876</v>
      </c>
      <c r="L269" s="3">
        <v>3.6350000000000002</v>
      </c>
      <c r="M269" s="3">
        <v>-20.287</v>
      </c>
      <c r="N269" s="3">
        <v>-25.043</v>
      </c>
      <c r="O269" s="3">
        <v>-15.531</v>
      </c>
      <c r="P269" s="3">
        <v>1.585</v>
      </c>
    </row>
    <row r="270" spans="1:16" s="3" customFormat="1" ht="15.75">
      <c r="A270" s="3" t="s">
        <v>1216</v>
      </c>
      <c r="B270" s="3">
        <v>1316.06</v>
      </c>
      <c r="C270" s="3">
        <v>-1.372</v>
      </c>
      <c r="D270" s="3">
        <v>-3.629</v>
      </c>
      <c r="E270" s="3">
        <v>0.885</v>
      </c>
      <c r="F270" s="3">
        <v>-22.905</v>
      </c>
      <c r="G270" s="3">
        <v>-25.162</v>
      </c>
      <c r="H270" s="3">
        <v>-20.648</v>
      </c>
      <c r="I270" s="3">
        <v>0.752</v>
      </c>
      <c r="J270" s="3">
        <v>-1.372</v>
      </c>
      <c r="K270" s="3">
        <v>-6.13</v>
      </c>
      <c r="L270" s="3">
        <v>3.386</v>
      </c>
      <c r="M270" s="3">
        <v>-22.905</v>
      </c>
      <c r="N270" s="3">
        <v>-27.663</v>
      </c>
      <c r="O270" s="3">
        <v>-18.147</v>
      </c>
      <c r="P270" s="3">
        <v>1.586</v>
      </c>
    </row>
    <row r="271" spans="1:16" s="3" customFormat="1" ht="15.75">
      <c r="A271" s="3" t="s">
        <v>1217</v>
      </c>
      <c r="B271" s="3">
        <v>1316.14</v>
      </c>
      <c r="C271" s="3">
        <v>-1.385</v>
      </c>
      <c r="D271" s="3">
        <v>-3.651</v>
      </c>
      <c r="E271" s="3">
        <v>0.881</v>
      </c>
      <c r="F271" s="3">
        <v>-23.068</v>
      </c>
      <c r="G271" s="3">
        <v>-25.334</v>
      </c>
      <c r="H271" s="3">
        <v>-20.802</v>
      </c>
      <c r="I271" s="3">
        <v>0.755</v>
      </c>
      <c r="J271" s="3">
        <v>-1.385</v>
      </c>
      <c r="K271" s="3">
        <v>-6.162</v>
      </c>
      <c r="L271" s="3">
        <v>3.392</v>
      </c>
      <c r="M271" s="3">
        <v>-23.068</v>
      </c>
      <c r="N271" s="3">
        <v>-27.844</v>
      </c>
      <c r="O271" s="3">
        <v>-18.291</v>
      </c>
      <c r="P271" s="3">
        <v>1.592</v>
      </c>
    </row>
    <row r="272" spans="1:16" s="3" customFormat="1" ht="15.75">
      <c r="A272" s="3" t="s">
        <v>1218</v>
      </c>
      <c r="B272" s="3">
        <v>1318.03</v>
      </c>
      <c r="C272" s="3">
        <v>-1.71</v>
      </c>
      <c r="D272" s="3">
        <v>-4.231</v>
      </c>
      <c r="E272" s="3">
        <v>0.81</v>
      </c>
      <c r="F272" s="3">
        <v>-27.136</v>
      </c>
      <c r="G272" s="3">
        <v>-29.657</v>
      </c>
      <c r="H272" s="3">
        <v>-24.615</v>
      </c>
      <c r="I272" s="3">
        <v>0.84</v>
      </c>
      <c r="J272" s="3">
        <v>-1.71</v>
      </c>
      <c r="K272" s="3">
        <v>-7.025</v>
      </c>
      <c r="L272" s="3">
        <v>3.604</v>
      </c>
      <c r="M272" s="3">
        <v>-27.136</v>
      </c>
      <c r="N272" s="3">
        <v>-32.45</v>
      </c>
      <c r="O272" s="3">
        <v>-21.822</v>
      </c>
      <c r="P272" s="3">
        <v>1.771</v>
      </c>
    </row>
    <row r="273" spans="1:16" s="3" customFormat="1" ht="15.75">
      <c r="A273" s="3" t="s">
        <v>1219</v>
      </c>
      <c r="B273" s="3">
        <v>1322.1</v>
      </c>
      <c r="C273" s="3">
        <v>-2.407</v>
      </c>
      <c r="D273" s="3">
        <v>-5.627</v>
      </c>
      <c r="E273" s="3">
        <v>0.812</v>
      </c>
      <c r="F273" s="3">
        <v>-35.846</v>
      </c>
      <c r="G273" s="3">
        <v>-39.066</v>
      </c>
      <c r="H273" s="3">
        <v>-32.626</v>
      </c>
      <c r="I273" s="3">
        <v>1.073</v>
      </c>
      <c r="J273" s="3">
        <v>-2.407</v>
      </c>
      <c r="K273" s="3">
        <v>-9.195</v>
      </c>
      <c r="L273" s="3">
        <v>4.38</v>
      </c>
      <c r="M273" s="3">
        <v>-35.846</v>
      </c>
      <c r="N273" s="3">
        <v>-42.633</v>
      </c>
      <c r="O273" s="3">
        <v>-29.058</v>
      </c>
      <c r="P273" s="3">
        <v>2.263</v>
      </c>
    </row>
    <row r="274" spans="1:16" s="3" customFormat="1" ht="15.75">
      <c r="A274" s="3" t="s">
        <v>1220</v>
      </c>
      <c r="B274" s="3">
        <v>1330.78</v>
      </c>
      <c r="C274" s="3">
        <v>-3.896</v>
      </c>
      <c r="D274" s="3">
        <v>-8.928</v>
      </c>
      <c r="E274" s="3">
        <v>1.137</v>
      </c>
      <c r="F274" s="3">
        <v>-54.445</v>
      </c>
      <c r="G274" s="3">
        <v>-59.478</v>
      </c>
      <c r="H274" s="3">
        <v>-49.413</v>
      </c>
      <c r="I274" s="3">
        <v>1.677</v>
      </c>
      <c r="J274" s="3">
        <v>-3.896</v>
      </c>
      <c r="K274" s="3">
        <v>-14.504</v>
      </c>
      <c r="L274" s="3">
        <v>6.713</v>
      </c>
      <c r="M274" s="3">
        <v>-54.445</v>
      </c>
      <c r="N274" s="3">
        <v>-65.054</v>
      </c>
      <c r="O274" s="3">
        <v>-43.837</v>
      </c>
      <c r="P274" s="3">
        <v>3.536</v>
      </c>
    </row>
    <row r="275" spans="1:16" s="3" customFormat="1" ht="15.75">
      <c r="A275" s="3" t="s">
        <v>1221</v>
      </c>
      <c r="B275" s="3">
        <v>1331.08</v>
      </c>
      <c r="C275" s="3">
        <v>-3.948</v>
      </c>
      <c r="D275" s="3">
        <v>-9.048</v>
      </c>
      <c r="E275" s="3">
        <v>1.152</v>
      </c>
      <c r="F275" s="3">
        <v>-55.099</v>
      </c>
      <c r="G275" s="3">
        <v>-60.199</v>
      </c>
      <c r="H275" s="3">
        <v>-49.999</v>
      </c>
      <c r="I275" s="3">
        <v>1.7</v>
      </c>
      <c r="J275" s="3">
        <v>-3.948</v>
      </c>
      <c r="K275" s="3">
        <v>-14.699</v>
      </c>
      <c r="L275" s="3">
        <v>6.803</v>
      </c>
      <c r="M275" s="3">
        <v>-55.099</v>
      </c>
      <c r="N275" s="3">
        <v>-65.85</v>
      </c>
      <c r="O275" s="3">
        <v>-44.348</v>
      </c>
      <c r="P275" s="3">
        <v>3.584</v>
      </c>
    </row>
    <row r="276" spans="1:16" s="3" customFormat="1" ht="15.75">
      <c r="A276" s="3" t="s">
        <v>1222</v>
      </c>
      <c r="B276" s="3">
        <v>1331.22</v>
      </c>
      <c r="C276" s="3">
        <v>-3.971</v>
      </c>
      <c r="D276" s="3">
        <v>-9.101</v>
      </c>
      <c r="E276" s="3">
        <v>1.158</v>
      </c>
      <c r="F276" s="3">
        <v>-55.385</v>
      </c>
      <c r="G276" s="3">
        <v>-60.515</v>
      </c>
      <c r="H276" s="3">
        <v>-50.256</v>
      </c>
      <c r="I276" s="3">
        <v>1.71</v>
      </c>
      <c r="J276" s="3">
        <v>-3.971</v>
      </c>
      <c r="K276" s="3">
        <v>-14.785</v>
      </c>
      <c r="L276" s="3">
        <v>6.842</v>
      </c>
      <c r="M276" s="3">
        <v>-55.385</v>
      </c>
      <c r="N276" s="3">
        <v>-66.199</v>
      </c>
      <c r="O276" s="3">
        <v>-44.572</v>
      </c>
      <c r="P276" s="3">
        <v>3.604</v>
      </c>
    </row>
    <row r="277" spans="1:16" s="3" customFormat="1" ht="15.75">
      <c r="A277" s="3" t="s">
        <v>1223</v>
      </c>
      <c r="B277" s="3">
        <v>1333.76</v>
      </c>
      <c r="C277" s="3">
        <v>-3.888</v>
      </c>
      <c r="D277" s="3">
        <v>-8.909</v>
      </c>
      <c r="E277" s="3">
        <v>1.134</v>
      </c>
      <c r="F277" s="3">
        <v>-53.556</v>
      </c>
      <c r="G277" s="3">
        <v>-58.577</v>
      </c>
      <c r="H277" s="3">
        <v>-48.534</v>
      </c>
      <c r="I277" s="3">
        <v>1.674</v>
      </c>
      <c r="J277" s="3">
        <v>-3.888</v>
      </c>
      <c r="K277" s="3">
        <v>-14.473</v>
      </c>
      <c r="L277" s="3">
        <v>6.698</v>
      </c>
      <c r="M277" s="3">
        <v>-53.556</v>
      </c>
      <c r="N277" s="3">
        <v>-64.141</v>
      </c>
      <c r="O277" s="3">
        <v>-42.97</v>
      </c>
      <c r="P277" s="3">
        <v>3.529</v>
      </c>
    </row>
    <row r="278" spans="1:16" s="3" customFormat="1" ht="15.75">
      <c r="A278" s="3" t="s">
        <v>1224</v>
      </c>
      <c r="B278" s="3">
        <v>1333.81</v>
      </c>
      <c r="C278" s="3">
        <v>-3.874</v>
      </c>
      <c r="D278" s="3">
        <v>-8.877</v>
      </c>
      <c r="E278" s="3">
        <v>1.13</v>
      </c>
      <c r="F278" s="3">
        <v>-53.346</v>
      </c>
      <c r="G278" s="3">
        <v>-58.35</v>
      </c>
      <c r="H278" s="3">
        <v>-48.343</v>
      </c>
      <c r="I278" s="3">
        <v>1.668</v>
      </c>
      <c r="J278" s="3">
        <v>-3.874</v>
      </c>
      <c r="K278" s="3">
        <v>-14.421</v>
      </c>
      <c r="L278" s="3">
        <v>6.674</v>
      </c>
      <c r="M278" s="3">
        <v>-53.346</v>
      </c>
      <c r="N278" s="3">
        <v>-63.894</v>
      </c>
      <c r="O278" s="3">
        <v>-42.799</v>
      </c>
      <c r="P278" s="3">
        <v>3.516</v>
      </c>
    </row>
    <row r="279" spans="1:16" s="3" customFormat="1" ht="15.75">
      <c r="A279" s="3" t="s">
        <v>1225</v>
      </c>
      <c r="B279" s="3">
        <v>1334.52</v>
      </c>
      <c r="C279" s="3">
        <v>-3.706</v>
      </c>
      <c r="D279" s="3">
        <v>-8.494</v>
      </c>
      <c r="E279" s="3">
        <v>1.083</v>
      </c>
      <c r="F279" s="3">
        <v>-50.835</v>
      </c>
      <c r="G279" s="3">
        <v>-55.624</v>
      </c>
      <c r="H279" s="3">
        <v>-46.047</v>
      </c>
      <c r="I279" s="3">
        <v>1.596</v>
      </c>
      <c r="J279" s="3">
        <v>-3.706</v>
      </c>
      <c r="K279" s="3">
        <v>-13.8</v>
      </c>
      <c r="L279" s="3">
        <v>6.389</v>
      </c>
      <c r="M279" s="3">
        <v>-50.835</v>
      </c>
      <c r="N279" s="3">
        <v>-60.93</v>
      </c>
      <c r="O279" s="3">
        <v>-40.741</v>
      </c>
      <c r="P279" s="3">
        <v>3.365</v>
      </c>
    </row>
    <row r="280" spans="1:16" s="3" customFormat="1" ht="15.75">
      <c r="A280" s="3" t="s">
        <v>1226</v>
      </c>
      <c r="B280" s="3">
        <v>1338.58</v>
      </c>
      <c r="C280" s="3">
        <v>-2.796</v>
      </c>
      <c r="D280" s="3">
        <v>-6.374</v>
      </c>
      <c r="E280" s="3">
        <v>0.782</v>
      </c>
      <c r="F280" s="3">
        <v>-36.447</v>
      </c>
      <c r="G280" s="3">
        <v>-40.025</v>
      </c>
      <c r="H280" s="3">
        <v>-32.87</v>
      </c>
      <c r="I280" s="3">
        <v>1.193</v>
      </c>
      <c r="J280" s="3">
        <v>-2.796</v>
      </c>
      <c r="K280" s="3">
        <v>-10.338</v>
      </c>
      <c r="L280" s="3">
        <v>4.746</v>
      </c>
      <c r="M280" s="3">
        <v>-36.447</v>
      </c>
      <c r="N280" s="3">
        <v>-43.989</v>
      </c>
      <c r="O280" s="3">
        <v>-28.905</v>
      </c>
      <c r="P280" s="3">
        <v>2.514</v>
      </c>
    </row>
    <row r="281" spans="1:16" s="3" customFormat="1" ht="15.75">
      <c r="A281" s="3" t="s">
        <v>1227</v>
      </c>
      <c r="B281" s="3">
        <v>1338.94</v>
      </c>
      <c r="C281" s="3">
        <v>-2.72</v>
      </c>
      <c r="D281" s="3">
        <v>-6.194</v>
      </c>
      <c r="E281" s="3">
        <v>0.753</v>
      </c>
      <c r="F281" s="3">
        <v>-35.179</v>
      </c>
      <c r="G281" s="3">
        <v>-38.652</v>
      </c>
      <c r="H281" s="3">
        <v>-31.705</v>
      </c>
      <c r="I281" s="3">
        <v>1.158</v>
      </c>
      <c r="J281" s="3">
        <v>-2.72</v>
      </c>
      <c r="K281" s="3">
        <v>-10.043</v>
      </c>
      <c r="L281" s="3">
        <v>4.602</v>
      </c>
      <c r="M281" s="3">
        <v>-35.179</v>
      </c>
      <c r="N281" s="3">
        <v>-42.501</v>
      </c>
      <c r="O281" s="3">
        <v>-27.856</v>
      </c>
      <c r="P281" s="3">
        <v>2.441</v>
      </c>
    </row>
    <row r="282" spans="1:16" s="3" customFormat="1" ht="15.75">
      <c r="A282" s="3" t="s">
        <v>1228</v>
      </c>
      <c r="B282" s="3">
        <v>1343.01</v>
      </c>
      <c r="C282" s="3">
        <v>-1.923</v>
      </c>
      <c r="D282" s="3">
        <v>-4.29</v>
      </c>
      <c r="E282" s="3">
        <v>0.444</v>
      </c>
      <c r="F282" s="3">
        <v>-20.903</v>
      </c>
      <c r="G282" s="3">
        <v>-23.27</v>
      </c>
      <c r="H282" s="3">
        <v>-18.537</v>
      </c>
      <c r="I282" s="3">
        <v>0.789</v>
      </c>
      <c r="J282" s="3">
        <v>-1.923</v>
      </c>
      <c r="K282" s="3">
        <v>-6.913</v>
      </c>
      <c r="L282" s="3">
        <v>3.066</v>
      </c>
      <c r="M282" s="3">
        <v>-20.903</v>
      </c>
      <c r="N282" s="3">
        <v>-25.893</v>
      </c>
      <c r="O282" s="3">
        <v>-15.914</v>
      </c>
      <c r="P282" s="3">
        <v>1.663</v>
      </c>
    </row>
    <row r="283" spans="1:16" s="3" customFormat="1" ht="15.75">
      <c r="A283" s="3" t="s">
        <v>1229</v>
      </c>
      <c r="B283" s="3">
        <v>1343.34</v>
      </c>
      <c r="C283" s="3">
        <v>-1.863</v>
      </c>
      <c r="D283" s="3">
        <v>-4.15</v>
      </c>
      <c r="E283" s="3">
        <v>0.423</v>
      </c>
      <c r="F283" s="3">
        <v>-19.756</v>
      </c>
      <c r="G283" s="3">
        <v>-22.043</v>
      </c>
      <c r="H283" s="3">
        <v>-17.47</v>
      </c>
      <c r="I283" s="3">
        <v>0.762</v>
      </c>
      <c r="J283" s="3">
        <v>-1.863</v>
      </c>
      <c r="K283" s="3">
        <v>-6.683</v>
      </c>
      <c r="L283" s="3">
        <v>2.956</v>
      </c>
      <c r="M283" s="3">
        <v>-19.756</v>
      </c>
      <c r="N283" s="3">
        <v>-24.576</v>
      </c>
      <c r="O283" s="3">
        <v>-14.937</v>
      </c>
      <c r="P283" s="3">
        <v>1.607</v>
      </c>
    </row>
    <row r="284" spans="1:16" s="3" customFormat="1" ht="15.75">
      <c r="A284" s="3" t="s">
        <v>1230</v>
      </c>
      <c r="B284" s="3">
        <v>1343.64</v>
      </c>
      <c r="C284" s="3">
        <v>-1.808</v>
      </c>
      <c r="D284" s="3">
        <v>-4.021</v>
      </c>
      <c r="E284" s="3">
        <v>0.406</v>
      </c>
      <c r="F284" s="3">
        <v>-18.69</v>
      </c>
      <c r="G284" s="3">
        <v>-20.903</v>
      </c>
      <c r="H284" s="3">
        <v>-16.477</v>
      </c>
      <c r="I284" s="3">
        <v>0.738</v>
      </c>
      <c r="J284" s="3">
        <v>-1.808</v>
      </c>
      <c r="K284" s="3">
        <v>-6.474</v>
      </c>
      <c r="L284" s="3">
        <v>2.858</v>
      </c>
      <c r="M284" s="3">
        <v>-18.69</v>
      </c>
      <c r="N284" s="3">
        <v>-23.356</v>
      </c>
      <c r="O284" s="3">
        <v>-14.024</v>
      </c>
      <c r="P284" s="3">
        <v>1.555</v>
      </c>
    </row>
    <row r="285" spans="1:16" s="3" customFormat="1" ht="15.75">
      <c r="A285" s="3" t="s">
        <v>1231</v>
      </c>
      <c r="B285" s="3">
        <v>1343.77</v>
      </c>
      <c r="C285" s="3">
        <v>-1.783</v>
      </c>
      <c r="D285" s="3">
        <v>-3.965</v>
      </c>
      <c r="E285" s="3">
        <v>0.399</v>
      </c>
      <c r="F285" s="3">
        <v>-18.223</v>
      </c>
      <c r="G285" s="3">
        <v>-20.405</v>
      </c>
      <c r="H285" s="3">
        <v>-16.041</v>
      </c>
      <c r="I285" s="3">
        <v>0.727</v>
      </c>
      <c r="J285" s="3">
        <v>-1.783</v>
      </c>
      <c r="K285" s="3">
        <v>-6.383</v>
      </c>
      <c r="L285" s="3">
        <v>2.816</v>
      </c>
      <c r="M285" s="3">
        <v>-18.223</v>
      </c>
      <c r="N285" s="3">
        <v>-22.823</v>
      </c>
      <c r="O285" s="3">
        <v>-13.623</v>
      </c>
      <c r="P285" s="3">
        <v>1.533</v>
      </c>
    </row>
    <row r="286" spans="1:16" s="3" customFormat="1" ht="15.75">
      <c r="A286" s="3" t="s">
        <v>1232</v>
      </c>
      <c r="B286" s="3">
        <v>1346.72</v>
      </c>
      <c r="C286" s="3">
        <v>-1.53</v>
      </c>
      <c r="D286" s="3">
        <v>-3.49</v>
      </c>
      <c r="E286" s="3">
        <v>0.43</v>
      </c>
      <c r="F286" s="3">
        <v>-10.532</v>
      </c>
      <c r="G286" s="3">
        <v>-12.492</v>
      </c>
      <c r="H286" s="3">
        <v>-8.572</v>
      </c>
      <c r="I286" s="3">
        <v>0.653</v>
      </c>
      <c r="J286" s="3">
        <v>-1.53</v>
      </c>
      <c r="K286" s="3">
        <v>-5.662</v>
      </c>
      <c r="L286" s="3">
        <v>2.602</v>
      </c>
      <c r="M286" s="3">
        <v>-10.532</v>
      </c>
      <c r="N286" s="3">
        <v>-14.664</v>
      </c>
      <c r="O286" s="3">
        <v>-6.4</v>
      </c>
      <c r="P286" s="3">
        <v>1.377</v>
      </c>
    </row>
    <row r="287" spans="1:16" s="3" customFormat="1" ht="15.75">
      <c r="A287" s="3" t="s">
        <v>1233</v>
      </c>
      <c r="B287" s="3">
        <v>1346.78</v>
      </c>
      <c r="C287" s="3">
        <v>-1.53</v>
      </c>
      <c r="D287" s="3">
        <v>-3.495</v>
      </c>
      <c r="E287" s="3">
        <v>0.435</v>
      </c>
      <c r="F287" s="3">
        <v>-10.419</v>
      </c>
      <c r="G287" s="3">
        <v>-12.384</v>
      </c>
      <c r="H287" s="3">
        <v>-8.454</v>
      </c>
      <c r="I287" s="3">
        <v>0.655</v>
      </c>
      <c r="J287" s="3">
        <v>-1.53</v>
      </c>
      <c r="K287" s="3">
        <v>-5.673</v>
      </c>
      <c r="L287" s="3">
        <v>2.612</v>
      </c>
      <c r="M287" s="3">
        <v>-10.419</v>
      </c>
      <c r="N287" s="3">
        <v>-14.561</v>
      </c>
      <c r="O287" s="3">
        <v>-6.276</v>
      </c>
      <c r="P287" s="3">
        <v>1.381</v>
      </c>
    </row>
    <row r="288" spans="1:16" s="3" customFormat="1" ht="15.75">
      <c r="A288" s="3" t="s">
        <v>1234</v>
      </c>
      <c r="B288" s="3">
        <v>1347.49</v>
      </c>
      <c r="C288" s="3">
        <v>-1.534</v>
      </c>
      <c r="D288" s="3">
        <v>-3.566</v>
      </c>
      <c r="E288" s="3">
        <v>0.498</v>
      </c>
      <c r="F288" s="3">
        <v>-9.099</v>
      </c>
      <c r="G288" s="3">
        <v>-11.131</v>
      </c>
      <c r="H288" s="3">
        <v>-7.067</v>
      </c>
      <c r="I288" s="3">
        <v>0.677</v>
      </c>
      <c r="J288" s="3">
        <v>-1.534</v>
      </c>
      <c r="K288" s="3">
        <v>-5.818</v>
      </c>
      <c r="L288" s="3">
        <v>2.75</v>
      </c>
      <c r="M288" s="3">
        <v>-9.099</v>
      </c>
      <c r="N288" s="3">
        <v>-13.383000000000001</v>
      </c>
      <c r="O288" s="3">
        <v>-4.815</v>
      </c>
      <c r="P288" s="3">
        <v>1.428</v>
      </c>
    </row>
    <row r="289" spans="1:16" s="3" customFormat="1" ht="15.75">
      <c r="A289" s="3" t="s">
        <v>1235</v>
      </c>
      <c r="B289" s="3">
        <v>1351.55</v>
      </c>
      <c r="C289" s="3">
        <v>-1.612</v>
      </c>
      <c r="D289" s="3">
        <v>-4.247</v>
      </c>
      <c r="E289" s="3">
        <v>1.023</v>
      </c>
      <c r="F289" s="3">
        <v>-1.554</v>
      </c>
      <c r="G289" s="3">
        <v>-4.189</v>
      </c>
      <c r="H289" s="3">
        <v>1.082</v>
      </c>
      <c r="I289" s="3">
        <v>0.878</v>
      </c>
      <c r="J289" s="3">
        <v>-1.612</v>
      </c>
      <c r="K289" s="3">
        <v>-7.168</v>
      </c>
      <c r="L289" s="3">
        <v>3.944</v>
      </c>
      <c r="M289" s="3">
        <v>-1.554</v>
      </c>
      <c r="N289" s="3">
        <v>-7.11</v>
      </c>
      <c r="O289" s="3">
        <v>4.002</v>
      </c>
      <c r="P289" s="3">
        <v>1.852</v>
      </c>
    </row>
    <row r="290" spans="1:16" s="3" customFormat="1" ht="15.75">
      <c r="A290" s="3" t="s">
        <v>1236</v>
      </c>
      <c r="B290" s="3">
        <v>1351.91</v>
      </c>
      <c r="C290" s="3">
        <v>-1.624</v>
      </c>
      <c r="D290" s="3">
        <v>-4.326</v>
      </c>
      <c r="E290" s="3">
        <v>1.078</v>
      </c>
      <c r="F290" s="3">
        <v>-0.891</v>
      </c>
      <c r="G290" s="3">
        <v>-3.593</v>
      </c>
      <c r="H290" s="3">
        <v>1.811</v>
      </c>
      <c r="I290" s="3">
        <v>0.901</v>
      </c>
      <c r="J290" s="3">
        <v>-1.624</v>
      </c>
      <c r="K290" s="3">
        <v>-7.319</v>
      </c>
      <c r="L290" s="3">
        <v>4.072</v>
      </c>
      <c r="M290" s="3">
        <v>-0.891</v>
      </c>
      <c r="N290" s="3">
        <v>-6.586</v>
      </c>
      <c r="O290" s="3">
        <v>4.805</v>
      </c>
      <c r="P290" s="3">
        <v>1.899</v>
      </c>
    </row>
    <row r="291" spans="1:16" s="3" customFormat="1" ht="15.75">
      <c r="A291" s="3" t="s">
        <v>1237</v>
      </c>
      <c r="B291" s="3">
        <v>1355.97</v>
      </c>
      <c r="C291" s="3">
        <v>-1.814</v>
      </c>
      <c r="D291" s="3">
        <v>-5.347</v>
      </c>
      <c r="E291" s="3">
        <v>1.718</v>
      </c>
      <c r="F291" s="3">
        <v>6.542</v>
      </c>
      <c r="G291" s="3">
        <v>3.009</v>
      </c>
      <c r="H291" s="3">
        <v>10.074</v>
      </c>
      <c r="I291" s="3">
        <v>1.177</v>
      </c>
      <c r="J291" s="3">
        <v>-1.814</v>
      </c>
      <c r="K291" s="3">
        <v>-9.26</v>
      </c>
      <c r="L291" s="3">
        <v>5.632</v>
      </c>
      <c r="M291" s="3">
        <v>6.542</v>
      </c>
      <c r="N291" s="3">
        <v>-0.904</v>
      </c>
      <c r="O291" s="3">
        <v>13.988</v>
      </c>
      <c r="P291" s="3">
        <v>2.482</v>
      </c>
    </row>
    <row r="292" spans="1:16" s="3" customFormat="1" ht="15.75">
      <c r="A292" s="3" t="s">
        <v>1238</v>
      </c>
      <c r="B292" s="3">
        <v>1356.3</v>
      </c>
      <c r="C292" s="3">
        <v>-1.834</v>
      </c>
      <c r="D292" s="3">
        <v>-5.438</v>
      </c>
      <c r="E292" s="3">
        <v>1.77</v>
      </c>
      <c r="F292" s="3">
        <v>7.137</v>
      </c>
      <c r="G292" s="3">
        <v>3.533</v>
      </c>
      <c r="H292" s="3">
        <v>10.741</v>
      </c>
      <c r="I292" s="3">
        <v>1.201</v>
      </c>
      <c r="J292" s="3">
        <v>-1.834</v>
      </c>
      <c r="K292" s="3">
        <v>-9.432</v>
      </c>
      <c r="L292" s="3">
        <v>5.763</v>
      </c>
      <c r="M292" s="3">
        <v>7.137</v>
      </c>
      <c r="N292" s="3">
        <v>-0.46</v>
      </c>
      <c r="O292" s="3">
        <v>14.734</v>
      </c>
      <c r="P292" s="3">
        <v>2.532</v>
      </c>
    </row>
    <row r="293" spans="1:16" s="3" customFormat="1" ht="15.75">
      <c r="A293" s="3" t="s">
        <v>1239</v>
      </c>
      <c r="B293" s="3">
        <v>1356.61</v>
      </c>
      <c r="C293" s="3">
        <v>-1.87</v>
      </c>
      <c r="D293" s="3">
        <v>-5.541</v>
      </c>
      <c r="E293" s="3">
        <v>1.801</v>
      </c>
      <c r="F293" s="3">
        <v>7.673</v>
      </c>
      <c r="G293" s="3">
        <v>4.002</v>
      </c>
      <c r="H293" s="3">
        <v>11.344</v>
      </c>
      <c r="I293" s="3">
        <v>1.224</v>
      </c>
      <c r="J293" s="3">
        <v>-1.87</v>
      </c>
      <c r="K293" s="3">
        <v>-9.609</v>
      </c>
      <c r="L293" s="3">
        <v>5.869</v>
      </c>
      <c r="M293" s="3">
        <v>7.673</v>
      </c>
      <c r="N293" s="3">
        <v>-0.066</v>
      </c>
      <c r="O293" s="3">
        <v>15.412</v>
      </c>
      <c r="P293" s="3">
        <v>2.58</v>
      </c>
    </row>
    <row r="294" spans="1:16" s="3" customFormat="1" ht="15.75">
      <c r="A294" s="3" t="s">
        <v>1240</v>
      </c>
      <c r="B294" s="3">
        <v>1356.74</v>
      </c>
      <c r="C294" s="3">
        <v>-1.8920000000000001</v>
      </c>
      <c r="D294" s="3">
        <v>-5.593</v>
      </c>
      <c r="E294" s="3">
        <v>1.808</v>
      </c>
      <c r="F294" s="3">
        <v>7.901</v>
      </c>
      <c r="G294" s="3">
        <v>4.2</v>
      </c>
      <c r="H294" s="3">
        <v>11.601</v>
      </c>
      <c r="I294" s="3">
        <v>1.234</v>
      </c>
      <c r="J294" s="3">
        <v>-1.8920000000000001</v>
      </c>
      <c r="K294" s="3">
        <v>-9.693</v>
      </c>
      <c r="L294" s="3">
        <v>5.909</v>
      </c>
      <c r="M294" s="3">
        <v>7.901</v>
      </c>
      <c r="N294" s="3">
        <v>0.1</v>
      </c>
      <c r="O294" s="3">
        <v>15.702</v>
      </c>
      <c r="P294" s="3">
        <v>2.6</v>
      </c>
    </row>
    <row r="295" spans="1:16" s="3" customFormat="1" ht="15.75">
      <c r="A295" s="3" t="s">
        <v>1241</v>
      </c>
      <c r="B295" s="3">
        <v>1359.69</v>
      </c>
      <c r="C295" s="3">
        <v>-2.035</v>
      </c>
      <c r="D295" s="3">
        <v>-5.738</v>
      </c>
      <c r="E295" s="3">
        <v>1.669</v>
      </c>
      <c r="F295" s="3">
        <v>11.3</v>
      </c>
      <c r="G295" s="3">
        <v>7.597</v>
      </c>
      <c r="H295" s="3">
        <v>15.003</v>
      </c>
      <c r="I295" s="3">
        <v>1.234</v>
      </c>
      <c r="J295" s="3">
        <v>-2.035</v>
      </c>
      <c r="K295" s="3">
        <v>-9.842</v>
      </c>
      <c r="L295" s="3">
        <v>5.772</v>
      </c>
      <c r="M295" s="3">
        <v>11.3</v>
      </c>
      <c r="N295" s="3">
        <v>3.493</v>
      </c>
      <c r="O295" s="3">
        <v>19.107</v>
      </c>
      <c r="P295" s="3">
        <v>2.602</v>
      </c>
    </row>
    <row r="296" spans="1:16" s="3" customFormat="1" ht="15.75">
      <c r="A296" s="3" t="s">
        <v>1242</v>
      </c>
      <c r="B296" s="3">
        <v>1359.75</v>
      </c>
      <c r="C296" s="3">
        <v>-2.03</v>
      </c>
      <c r="D296" s="3">
        <v>-5.72</v>
      </c>
      <c r="E296" s="3">
        <v>1.66</v>
      </c>
      <c r="F296" s="3">
        <v>11.332</v>
      </c>
      <c r="G296" s="3">
        <v>7.642</v>
      </c>
      <c r="H296" s="3">
        <v>15.022</v>
      </c>
      <c r="I296" s="3">
        <v>1.23</v>
      </c>
      <c r="J296" s="3">
        <v>-2.03</v>
      </c>
      <c r="K296" s="3">
        <v>-9.809</v>
      </c>
      <c r="L296" s="3">
        <v>5.749</v>
      </c>
      <c r="M296" s="3">
        <v>11.332</v>
      </c>
      <c r="N296" s="3">
        <v>3.553</v>
      </c>
      <c r="O296" s="3">
        <v>19.111</v>
      </c>
      <c r="P296" s="3">
        <v>2.593</v>
      </c>
    </row>
    <row r="297" spans="1:16" s="3" customFormat="1" ht="15.75">
      <c r="A297" s="3" t="s">
        <v>1243</v>
      </c>
      <c r="B297" s="3">
        <v>1360.45</v>
      </c>
      <c r="C297" s="3">
        <v>-1.978</v>
      </c>
      <c r="D297" s="3">
        <v>-5.515</v>
      </c>
      <c r="E297" s="3">
        <v>1.558</v>
      </c>
      <c r="F297" s="3">
        <v>11.707</v>
      </c>
      <c r="G297" s="3">
        <v>8.171</v>
      </c>
      <c r="H297" s="3">
        <v>15.243</v>
      </c>
      <c r="I297" s="3">
        <v>1.179</v>
      </c>
      <c r="J297" s="3">
        <v>-1.978</v>
      </c>
      <c r="K297" s="3">
        <v>-9.433</v>
      </c>
      <c r="L297" s="3">
        <v>5.476</v>
      </c>
      <c r="M297" s="3">
        <v>11.707</v>
      </c>
      <c r="N297" s="3">
        <v>4.252</v>
      </c>
      <c r="O297" s="3">
        <v>19.162</v>
      </c>
      <c r="P297" s="3">
        <v>2.485</v>
      </c>
    </row>
    <row r="298" spans="1:16" s="3" customFormat="1" ht="15.75">
      <c r="A298" s="3" t="s">
        <v>1244</v>
      </c>
      <c r="B298" s="3">
        <v>1364.52</v>
      </c>
      <c r="C298" s="3">
        <v>-1.736</v>
      </c>
      <c r="D298" s="3">
        <v>-4.449</v>
      </c>
      <c r="E298" s="3">
        <v>0.977</v>
      </c>
      <c r="F298" s="3">
        <v>13.809</v>
      </c>
      <c r="G298" s="3">
        <v>11.096</v>
      </c>
      <c r="H298" s="3">
        <v>16.522</v>
      </c>
      <c r="I298" s="3">
        <v>0.904</v>
      </c>
      <c r="J298" s="3">
        <v>-1.736</v>
      </c>
      <c r="K298" s="3">
        <v>-7.456</v>
      </c>
      <c r="L298" s="3">
        <v>3.983</v>
      </c>
      <c r="M298" s="3">
        <v>13.809</v>
      </c>
      <c r="N298" s="3">
        <v>8.09</v>
      </c>
      <c r="O298" s="3">
        <v>19.528</v>
      </c>
      <c r="P298" s="3">
        <v>1.906</v>
      </c>
    </row>
    <row r="299" spans="1:16" s="3" customFormat="1" ht="15.75">
      <c r="A299" s="3" t="s">
        <v>1245</v>
      </c>
      <c r="B299" s="3">
        <v>1364.88</v>
      </c>
      <c r="C299" s="3">
        <v>-1.72</v>
      </c>
      <c r="D299" s="3">
        <v>-4.367</v>
      </c>
      <c r="E299" s="3">
        <v>0.927</v>
      </c>
      <c r="F299" s="3">
        <v>13.99</v>
      </c>
      <c r="G299" s="3">
        <v>11.343</v>
      </c>
      <c r="H299" s="3">
        <v>16.637</v>
      </c>
      <c r="I299" s="3">
        <v>0.882</v>
      </c>
      <c r="J299" s="3">
        <v>-1.72</v>
      </c>
      <c r="K299" s="3">
        <v>-7.301</v>
      </c>
      <c r="L299" s="3">
        <v>3.861</v>
      </c>
      <c r="M299" s="3">
        <v>13.99</v>
      </c>
      <c r="N299" s="3">
        <v>8.409</v>
      </c>
      <c r="O299" s="3">
        <v>19.571</v>
      </c>
      <c r="P299" s="3">
        <v>1.86</v>
      </c>
    </row>
    <row r="300" spans="1:16" s="3" customFormat="1" ht="15.75">
      <c r="A300" s="3" t="s">
        <v>1246</v>
      </c>
      <c r="B300" s="3">
        <v>1368.94</v>
      </c>
      <c r="C300" s="3">
        <v>-1.591</v>
      </c>
      <c r="D300" s="3">
        <v>-3.638</v>
      </c>
      <c r="E300" s="3">
        <v>0.457</v>
      </c>
      <c r="F300" s="3">
        <v>15.979</v>
      </c>
      <c r="G300" s="3">
        <v>13.932</v>
      </c>
      <c r="H300" s="3">
        <v>18.027</v>
      </c>
      <c r="I300" s="3">
        <v>0.683</v>
      </c>
      <c r="J300" s="3">
        <v>-1.591</v>
      </c>
      <c r="K300" s="3">
        <v>-5.907</v>
      </c>
      <c r="L300" s="3">
        <v>2.726</v>
      </c>
      <c r="M300" s="3">
        <v>15.979</v>
      </c>
      <c r="N300" s="3">
        <v>11.663</v>
      </c>
      <c r="O300" s="3">
        <v>20.296</v>
      </c>
      <c r="P300" s="3">
        <v>1.439</v>
      </c>
    </row>
    <row r="301" spans="1:16" s="3" customFormat="1" ht="15.75">
      <c r="A301" s="3" t="s">
        <v>1247</v>
      </c>
      <c r="B301" s="3">
        <v>1369.27</v>
      </c>
      <c r="C301" s="3">
        <v>-1.585</v>
      </c>
      <c r="D301" s="3">
        <v>-3.599</v>
      </c>
      <c r="E301" s="3">
        <v>0.43</v>
      </c>
      <c r="F301" s="3">
        <v>16.135</v>
      </c>
      <c r="G301" s="3">
        <v>14.12</v>
      </c>
      <c r="H301" s="3">
        <v>18.15</v>
      </c>
      <c r="I301" s="3">
        <v>0.672</v>
      </c>
      <c r="J301" s="3">
        <v>-1.585</v>
      </c>
      <c r="K301" s="3">
        <v>-5.832</v>
      </c>
      <c r="L301" s="3">
        <v>2.662</v>
      </c>
      <c r="M301" s="3">
        <v>16.135</v>
      </c>
      <c r="N301" s="3">
        <v>11.888</v>
      </c>
      <c r="O301" s="3">
        <v>20.382</v>
      </c>
      <c r="P301" s="3">
        <v>1.416</v>
      </c>
    </row>
    <row r="302" spans="1:16" s="3" customFormat="1" ht="15.75">
      <c r="A302" s="3" t="s">
        <v>1248</v>
      </c>
      <c r="B302" s="3">
        <v>1369.57</v>
      </c>
      <c r="C302" s="3">
        <v>-1.579</v>
      </c>
      <c r="D302" s="3">
        <v>-3.566</v>
      </c>
      <c r="E302" s="3">
        <v>0.40800000000000003</v>
      </c>
      <c r="F302" s="3">
        <v>16.28</v>
      </c>
      <c r="G302" s="3">
        <v>14.293</v>
      </c>
      <c r="H302" s="3">
        <v>18.267</v>
      </c>
      <c r="I302" s="3">
        <v>0.662</v>
      </c>
      <c r="J302" s="3">
        <v>-1.579</v>
      </c>
      <c r="K302" s="3">
        <v>-5.767</v>
      </c>
      <c r="L302" s="3">
        <v>2.609</v>
      </c>
      <c r="M302" s="3">
        <v>16.28</v>
      </c>
      <c r="N302" s="3">
        <v>12.092</v>
      </c>
      <c r="O302" s="3">
        <v>20.468</v>
      </c>
      <c r="P302" s="3">
        <v>1.396</v>
      </c>
    </row>
    <row r="303" spans="1:16" s="3" customFormat="1" ht="15.75">
      <c r="A303" s="3" t="s">
        <v>1249</v>
      </c>
      <c r="B303" s="3">
        <v>1369.71</v>
      </c>
      <c r="C303" s="3">
        <v>-1.577</v>
      </c>
      <c r="D303" s="3">
        <v>-3.552</v>
      </c>
      <c r="E303" s="3">
        <v>0.399</v>
      </c>
      <c r="F303" s="3">
        <v>16.344</v>
      </c>
      <c r="G303" s="3">
        <v>14.368</v>
      </c>
      <c r="H303" s="3">
        <v>18.319</v>
      </c>
      <c r="I303" s="3">
        <v>0.658</v>
      </c>
      <c r="J303" s="3">
        <v>-1.577</v>
      </c>
      <c r="K303" s="3">
        <v>-5.741</v>
      </c>
      <c r="L303" s="3">
        <v>2.587</v>
      </c>
      <c r="M303" s="3">
        <v>16.344</v>
      </c>
      <c r="N303" s="3">
        <v>12.179</v>
      </c>
      <c r="O303" s="3">
        <v>20.508</v>
      </c>
      <c r="P303" s="3">
        <v>1.388</v>
      </c>
    </row>
    <row r="304" spans="1:16" s="3" customFormat="1" ht="15.75">
      <c r="A304" s="3" t="s">
        <v>1250</v>
      </c>
      <c r="B304" s="3">
        <v>1372.65</v>
      </c>
      <c r="C304" s="3">
        <v>-1.799</v>
      </c>
      <c r="D304" s="3">
        <v>-3.995</v>
      </c>
      <c r="E304" s="3">
        <v>0.396</v>
      </c>
      <c r="F304" s="3">
        <v>20.712</v>
      </c>
      <c r="G304" s="3">
        <v>18.516</v>
      </c>
      <c r="H304" s="3">
        <v>22.908</v>
      </c>
      <c r="I304" s="3">
        <v>0.732</v>
      </c>
      <c r="J304" s="3">
        <v>-1.799</v>
      </c>
      <c r="K304" s="3">
        <v>-6.428</v>
      </c>
      <c r="L304" s="3">
        <v>2.829</v>
      </c>
      <c r="M304" s="3">
        <v>20.712</v>
      </c>
      <c r="N304" s="3">
        <v>16.084</v>
      </c>
      <c r="O304" s="3">
        <v>25.34</v>
      </c>
      <c r="P304" s="3">
        <v>1.543</v>
      </c>
    </row>
    <row r="305" spans="1:16" s="3" customFormat="1" ht="15.75">
      <c r="A305" s="3" t="s">
        <v>1251</v>
      </c>
      <c r="B305" s="3">
        <v>1372.71</v>
      </c>
      <c r="C305" s="3">
        <v>-1.81</v>
      </c>
      <c r="D305" s="3">
        <v>-4.019</v>
      </c>
      <c r="E305" s="3">
        <v>0.4</v>
      </c>
      <c r="F305" s="3">
        <v>20.868</v>
      </c>
      <c r="G305" s="3">
        <v>18.658</v>
      </c>
      <c r="H305" s="3">
        <v>23.077</v>
      </c>
      <c r="I305" s="3">
        <v>0.737</v>
      </c>
      <c r="J305" s="3">
        <v>-1.81</v>
      </c>
      <c r="K305" s="3">
        <v>-6.468</v>
      </c>
      <c r="L305" s="3">
        <v>2.849</v>
      </c>
      <c r="M305" s="3">
        <v>20.868</v>
      </c>
      <c r="N305" s="3">
        <v>16.209</v>
      </c>
      <c r="O305" s="3">
        <v>25.526</v>
      </c>
      <c r="P305" s="3">
        <v>1.553</v>
      </c>
    </row>
    <row r="306" spans="1:16" s="3" customFormat="1" ht="15.75">
      <c r="A306" s="3" t="s">
        <v>1252</v>
      </c>
      <c r="B306" s="3">
        <v>1373.42</v>
      </c>
      <c r="C306" s="3">
        <v>-1.932</v>
      </c>
      <c r="D306" s="3">
        <v>-4.312</v>
      </c>
      <c r="E306" s="3">
        <v>0.448</v>
      </c>
      <c r="F306" s="3">
        <v>22.684</v>
      </c>
      <c r="G306" s="3">
        <v>20.304</v>
      </c>
      <c r="H306" s="3">
        <v>25.064</v>
      </c>
      <c r="I306" s="3">
        <v>0.793</v>
      </c>
      <c r="J306" s="3">
        <v>-1.932</v>
      </c>
      <c r="K306" s="3">
        <v>-6.949</v>
      </c>
      <c r="L306" s="3">
        <v>3.085</v>
      </c>
      <c r="M306" s="3">
        <v>22.684</v>
      </c>
      <c r="N306" s="3">
        <v>17.667</v>
      </c>
      <c r="O306" s="3">
        <v>27.701</v>
      </c>
      <c r="P306" s="3">
        <v>1.672</v>
      </c>
    </row>
    <row r="307" spans="1:16" s="3" customFormat="1" ht="15.75">
      <c r="A307" s="3" t="s">
        <v>1253</v>
      </c>
      <c r="B307" s="3">
        <v>1377.48</v>
      </c>
      <c r="C307" s="3">
        <v>-2.692</v>
      </c>
      <c r="D307" s="3">
        <v>-6.174</v>
      </c>
      <c r="E307" s="3">
        <v>0.79</v>
      </c>
      <c r="F307" s="3">
        <v>33.088</v>
      </c>
      <c r="G307" s="3">
        <v>29.606</v>
      </c>
      <c r="H307" s="3">
        <v>36.569</v>
      </c>
      <c r="I307" s="3">
        <v>1.161</v>
      </c>
      <c r="J307" s="3">
        <v>-2.692</v>
      </c>
      <c r="K307" s="3">
        <v>-10.032</v>
      </c>
      <c r="L307" s="3">
        <v>4.648</v>
      </c>
      <c r="M307" s="3">
        <v>33.088</v>
      </c>
      <c r="N307" s="3">
        <v>25.748</v>
      </c>
      <c r="O307" s="3">
        <v>40.428</v>
      </c>
      <c r="P307" s="3">
        <v>2.447</v>
      </c>
    </row>
    <row r="308" spans="1:16" s="3" customFormat="1" ht="15.75">
      <c r="A308" s="3" t="s">
        <v>1254</v>
      </c>
      <c r="B308" s="3">
        <v>1377.84</v>
      </c>
      <c r="C308" s="3">
        <v>-2.7640000000000002</v>
      </c>
      <c r="D308" s="3">
        <v>-6.35</v>
      </c>
      <c r="E308" s="3">
        <v>0.8210000000000001</v>
      </c>
      <c r="F308" s="3">
        <v>34.004</v>
      </c>
      <c r="G308" s="3">
        <v>30.419</v>
      </c>
      <c r="H308" s="3">
        <v>37.589</v>
      </c>
      <c r="I308" s="3">
        <v>1.195</v>
      </c>
      <c r="J308" s="3">
        <v>-2.7640000000000002</v>
      </c>
      <c r="K308" s="3">
        <v>-10.323</v>
      </c>
      <c r="L308" s="3">
        <v>4.794</v>
      </c>
      <c r="M308" s="3">
        <v>34.004</v>
      </c>
      <c r="N308" s="3">
        <v>26.446</v>
      </c>
      <c r="O308" s="3">
        <v>41.562</v>
      </c>
      <c r="P308" s="3">
        <v>2.519</v>
      </c>
    </row>
    <row r="309" spans="1:16" s="3" customFormat="1" ht="15.75">
      <c r="A309" s="3" t="s">
        <v>1255</v>
      </c>
      <c r="B309" s="3">
        <v>1381.91</v>
      </c>
      <c r="C309" s="3">
        <v>-3.637</v>
      </c>
      <c r="D309" s="3">
        <v>-8.428</v>
      </c>
      <c r="E309" s="3">
        <v>1.153</v>
      </c>
      <c r="F309" s="3">
        <v>44.295</v>
      </c>
      <c r="G309" s="3">
        <v>39.505</v>
      </c>
      <c r="H309" s="3">
        <v>49.086</v>
      </c>
      <c r="I309" s="3">
        <v>1.597</v>
      </c>
      <c r="J309" s="3">
        <v>-3.637</v>
      </c>
      <c r="K309" s="3">
        <v>-13.736</v>
      </c>
      <c r="L309" s="3">
        <v>6.462</v>
      </c>
      <c r="M309" s="3">
        <v>44.295</v>
      </c>
      <c r="N309" s="3">
        <v>34.196</v>
      </c>
      <c r="O309" s="3">
        <v>54.394</v>
      </c>
      <c r="P309" s="3">
        <v>3.366</v>
      </c>
    </row>
    <row r="310" spans="1:16" s="3" customFormat="1" ht="15.75">
      <c r="A310" s="3" t="s">
        <v>1256</v>
      </c>
      <c r="B310" s="3">
        <v>1382.24</v>
      </c>
      <c r="C310" s="3">
        <v>-3.712</v>
      </c>
      <c r="D310" s="3">
        <v>-8.602</v>
      </c>
      <c r="E310" s="3">
        <v>1.178</v>
      </c>
      <c r="F310" s="3">
        <v>45.124</v>
      </c>
      <c r="G310" s="3">
        <v>40.233</v>
      </c>
      <c r="H310" s="3">
        <v>50.014</v>
      </c>
      <c r="I310" s="3">
        <v>1.63</v>
      </c>
      <c r="J310" s="3">
        <v>-3.712</v>
      </c>
      <c r="K310" s="3">
        <v>-14.021</v>
      </c>
      <c r="L310" s="3">
        <v>6.596</v>
      </c>
      <c r="M310" s="3">
        <v>45.124</v>
      </c>
      <c r="N310" s="3">
        <v>34.815</v>
      </c>
      <c r="O310" s="3">
        <v>55.432</v>
      </c>
      <c r="P310" s="3">
        <v>3.436</v>
      </c>
    </row>
    <row r="311" spans="1:16" s="3" customFormat="1" ht="15.75">
      <c r="A311" s="3" t="s">
        <v>1257</v>
      </c>
      <c r="B311" s="3">
        <v>1382.54</v>
      </c>
      <c r="C311" s="3">
        <v>-3.782</v>
      </c>
      <c r="D311" s="3">
        <v>-8.764</v>
      </c>
      <c r="E311" s="3">
        <v>1.2</v>
      </c>
      <c r="F311" s="3">
        <v>45.891</v>
      </c>
      <c r="G311" s="3">
        <v>40.909</v>
      </c>
      <c r="H311" s="3">
        <v>50.874</v>
      </c>
      <c r="I311" s="3">
        <v>1.661</v>
      </c>
      <c r="J311" s="3">
        <v>-3.782</v>
      </c>
      <c r="K311" s="3">
        <v>-14.285</v>
      </c>
      <c r="L311" s="3">
        <v>6.721</v>
      </c>
      <c r="M311" s="3">
        <v>45.891</v>
      </c>
      <c r="N311" s="3">
        <v>35.388</v>
      </c>
      <c r="O311" s="3">
        <v>56.395</v>
      </c>
      <c r="P311" s="3">
        <v>3.501</v>
      </c>
    </row>
    <row r="312" spans="1:16" s="3" customFormat="1" ht="15.75">
      <c r="A312" s="3" t="s">
        <v>1258</v>
      </c>
      <c r="B312" s="3">
        <v>1382.67</v>
      </c>
      <c r="C312" s="3">
        <v>-3.813</v>
      </c>
      <c r="D312" s="3">
        <v>-8.835</v>
      </c>
      <c r="E312" s="3">
        <v>1.21</v>
      </c>
      <c r="F312" s="3">
        <v>46.227</v>
      </c>
      <c r="G312" s="3">
        <v>41.204</v>
      </c>
      <c r="H312" s="3">
        <v>51.25</v>
      </c>
      <c r="I312" s="3">
        <v>1.674</v>
      </c>
      <c r="J312" s="3">
        <v>-3.813</v>
      </c>
      <c r="K312" s="3">
        <v>-14.401</v>
      </c>
      <c r="L312" s="3">
        <v>6.776</v>
      </c>
      <c r="M312" s="3">
        <v>46.227</v>
      </c>
      <c r="N312" s="3">
        <v>35.639</v>
      </c>
      <c r="O312" s="3">
        <v>56.816</v>
      </c>
      <c r="P312" s="3">
        <v>3.53</v>
      </c>
    </row>
    <row r="313" spans="1:16" s="3" customFormat="1" ht="15.75">
      <c r="A313" s="3" t="s">
        <v>1259</v>
      </c>
      <c r="B313" s="3">
        <v>1385.21</v>
      </c>
      <c r="C313" s="3">
        <v>-3.883</v>
      </c>
      <c r="D313" s="3">
        <v>-9.011</v>
      </c>
      <c r="E313" s="3">
        <v>1.244</v>
      </c>
      <c r="F313" s="3">
        <v>46.471</v>
      </c>
      <c r="G313" s="3">
        <v>41.343</v>
      </c>
      <c r="H313" s="3">
        <v>51.598</v>
      </c>
      <c r="I313" s="3">
        <v>1.709</v>
      </c>
      <c r="J313" s="3">
        <v>-3.883</v>
      </c>
      <c r="K313" s="3">
        <v>-14.692</v>
      </c>
      <c r="L313" s="3">
        <v>6.925</v>
      </c>
      <c r="M313" s="3">
        <v>46.471</v>
      </c>
      <c r="N313" s="3">
        <v>35.662</v>
      </c>
      <c r="O313" s="3">
        <v>57.28</v>
      </c>
      <c r="P313" s="3">
        <v>3.603</v>
      </c>
    </row>
    <row r="314" spans="1:16" s="3" customFormat="1" ht="15.75">
      <c r="A314" s="3" t="s">
        <v>1260</v>
      </c>
      <c r="B314" s="3">
        <v>1385.27</v>
      </c>
      <c r="C314" s="3">
        <v>-3.873</v>
      </c>
      <c r="D314" s="3">
        <v>-8.987</v>
      </c>
      <c r="E314" s="3">
        <v>1.241</v>
      </c>
      <c r="F314" s="3">
        <v>46.334</v>
      </c>
      <c r="G314" s="3">
        <v>41.219</v>
      </c>
      <c r="H314" s="3">
        <v>51.448</v>
      </c>
      <c r="I314" s="3">
        <v>1.705</v>
      </c>
      <c r="J314" s="3">
        <v>-3.873</v>
      </c>
      <c r="K314" s="3">
        <v>-14.654</v>
      </c>
      <c r="L314" s="3">
        <v>6.908</v>
      </c>
      <c r="M314" s="3">
        <v>46.334</v>
      </c>
      <c r="N314" s="3">
        <v>35.552</v>
      </c>
      <c r="O314" s="3">
        <v>57.115</v>
      </c>
      <c r="P314" s="3">
        <v>3.594</v>
      </c>
    </row>
    <row r="315" spans="1:16" s="3" customFormat="1" ht="15.75">
      <c r="A315" s="3" t="s">
        <v>1261</v>
      </c>
      <c r="B315" s="3">
        <v>1385.34</v>
      </c>
      <c r="C315" s="3">
        <v>-3.861</v>
      </c>
      <c r="D315" s="3">
        <v>-8.961</v>
      </c>
      <c r="E315" s="3">
        <v>1.238</v>
      </c>
      <c r="F315" s="3">
        <v>46.176</v>
      </c>
      <c r="G315" s="3">
        <v>41.077</v>
      </c>
      <c r="H315" s="3">
        <v>51.275</v>
      </c>
      <c r="I315" s="3">
        <v>1.7</v>
      </c>
      <c r="J315" s="3">
        <v>-3.861</v>
      </c>
      <c r="K315" s="3">
        <v>-14.611</v>
      </c>
      <c r="L315" s="3">
        <v>6.888</v>
      </c>
      <c r="M315" s="3">
        <v>46.176</v>
      </c>
      <c r="N315" s="3">
        <v>35.427</v>
      </c>
      <c r="O315" s="3">
        <v>56.925</v>
      </c>
      <c r="P315" s="3">
        <v>3.583</v>
      </c>
    </row>
    <row r="316" spans="1:16" s="3" customFormat="1" ht="15.75">
      <c r="A316" s="3" t="s">
        <v>1262</v>
      </c>
      <c r="B316" s="3">
        <v>1385.8</v>
      </c>
      <c r="C316" s="3">
        <v>-3.782</v>
      </c>
      <c r="D316" s="3">
        <v>-8.779</v>
      </c>
      <c r="E316" s="3">
        <v>1.215</v>
      </c>
      <c r="F316" s="3">
        <v>45.11</v>
      </c>
      <c r="G316" s="3">
        <v>40.113</v>
      </c>
      <c r="H316" s="3">
        <v>50.108</v>
      </c>
      <c r="I316" s="3">
        <v>1.666</v>
      </c>
      <c r="J316" s="3">
        <v>-3.782</v>
      </c>
      <c r="K316" s="3">
        <v>-14.317</v>
      </c>
      <c r="L316" s="3">
        <v>6.753</v>
      </c>
      <c r="M316" s="3">
        <v>45.11</v>
      </c>
      <c r="N316" s="3">
        <v>34.575</v>
      </c>
      <c r="O316" s="3">
        <v>55.645</v>
      </c>
      <c r="P316" s="3">
        <v>3.512</v>
      </c>
    </row>
    <row r="317" spans="1:16" s="3" customFormat="1" ht="15.75">
      <c r="A317" s="3" t="s">
        <v>1263</v>
      </c>
      <c r="B317" s="3">
        <v>1386.52</v>
      </c>
      <c r="C317" s="3">
        <v>-3.657</v>
      </c>
      <c r="D317" s="3">
        <v>-8.496</v>
      </c>
      <c r="E317" s="3">
        <v>1.181</v>
      </c>
      <c r="F317" s="3">
        <v>43.439</v>
      </c>
      <c r="G317" s="3">
        <v>38.6</v>
      </c>
      <c r="H317" s="3">
        <v>48.277</v>
      </c>
      <c r="I317" s="3">
        <v>1.613</v>
      </c>
      <c r="J317" s="3">
        <v>-3.657</v>
      </c>
      <c r="K317" s="3">
        <v>-13.857</v>
      </c>
      <c r="L317" s="3">
        <v>6.543</v>
      </c>
      <c r="M317" s="3">
        <v>43.439</v>
      </c>
      <c r="N317" s="3">
        <v>33.239</v>
      </c>
      <c r="O317" s="3">
        <v>53.639</v>
      </c>
      <c r="P317" s="3">
        <v>3.4</v>
      </c>
    </row>
    <row r="318" spans="1:16" s="3" customFormat="1" ht="15.75">
      <c r="A318" s="3" t="s">
        <v>1264</v>
      </c>
      <c r="B318" s="3">
        <v>1392.61</v>
      </c>
      <c r="C318" s="3">
        <v>-2.723</v>
      </c>
      <c r="D318" s="3">
        <v>-6.267</v>
      </c>
      <c r="E318" s="3">
        <v>0.82</v>
      </c>
      <c r="F318" s="3">
        <v>29.103</v>
      </c>
      <c r="G318" s="3">
        <v>25.56</v>
      </c>
      <c r="H318" s="3">
        <v>32.647</v>
      </c>
      <c r="I318" s="3">
        <v>1.181</v>
      </c>
      <c r="J318" s="3">
        <v>-2.723</v>
      </c>
      <c r="K318" s="3">
        <v>-10.193</v>
      </c>
      <c r="L318" s="3">
        <v>4.746</v>
      </c>
      <c r="M318" s="3">
        <v>29.103</v>
      </c>
      <c r="N318" s="3">
        <v>21.634</v>
      </c>
      <c r="O318" s="3">
        <v>36.573</v>
      </c>
      <c r="P318" s="3">
        <v>2.49</v>
      </c>
    </row>
    <row r="319" spans="1:16" s="3" customFormat="1" ht="15.75">
      <c r="A319" s="3" t="s">
        <v>1265</v>
      </c>
      <c r="B319" s="3">
        <v>1392.97</v>
      </c>
      <c r="C319" s="3">
        <v>-2.676</v>
      </c>
      <c r="D319" s="3">
        <v>-6.147</v>
      </c>
      <c r="E319" s="3">
        <v>0.796</v>
      </c>
      <c r="F319" s="3">
        <v>28.251</v>
      </c>
      <c r="G319" s="3">
        <v>24.78</v>
      </c>
      <c r="H319" s="3">
        <v>31.722</v>
      </c>
      <c r="I319" s="3">
        <v>1.157</v>
      </c>
      <c r="J319" s="3">
        <v>-2.676</v>
      </c>
      <c r="K319" s="3">
        <v>-9.994</v>
      </c>
      <c r="L319" s="3">
        <v>4.642</v>
      </c>
      <c r="M319" s="3">
        <v>28.251</v>
      </c>
      <c r="N319" s="3">
        <v>20.933</v>
      </c>
      <c r="O319" s="3">
        <v>35.569</v>
      </c>
      <c r="P319" s="3">
        <v>2.439</v>
      </c>
    </row>
    <row r="320" spans="1:16" s="3" customFormat="1" ht="15.75">
      <c r="A320" s="3" t="s">
        <v>1266</v>
      </c>
      <c r="B320" s="3">
        <v>1399.07</v>
      </c>
      <c r="C320" s="3">
        <v>-1.995</v>
      </c>
      <c r="D320" s="3">
        <v>-4.402</v>
      </c>
      <c r="E320" s="3">
        <v>0.41100000000000003</v>
      </c>
      <c r="F320" s="3">
        <v>13.662</v>
      </c>
      <c r="G320" s="3">
        <v>11.256</v>
      </c>
      <c r="H320" s="3">
        <v>16.069</v>
      </c>
      <c r="I320" s="3">
        <v>0.802</v>
      </c>
      <c r="J320" s="3">
        <v>-1.995</v>
      </c>
      <c r="K320" s="3">
        <v>-7.068</v>
      </c>
      <c r="L320" s="3">
        <v>3.078</v>
      </c>
      <c r="M320" s="3">
        <v>13.662</v>
      </c>
      <c r="N320" s="3">
        <v>8.59</v>
      </c>
      <c r="O320" s="3">
        <v>18.735</v>
      </c>
      <c r="P320" s="3">
        <v>1.691</v>
      </c>
    </row>
    <row r="321" spans="1:16" s="3" customFormat="1" ht="15.75">
      <c r="A321" s="3" t="s">
        <v>1267</v>
      </c>
      <c r="B321" s="3">
        <v>1399.9</v>
      </c>
      <c r="C321" s="3">
        <v>-1.92</v>
      </c>
      <c r="D321" s="3">
        <v>-4.216</v>
      </c>
      <c r="E321" s="3">
        <v>0.377</v>
      </c>
      <c r="F321" s="3">
        <v>11.654</v>
      </c>
      <c r="G321" s="3">
        <v>9.358</v>
      </c>
      <c r="H321" s="3">
        <v>13.95</v>
      </c>
      <c r="I321" s="3">
        <v>0.765</v>
      </c>
      <c r="J321" s="3">
        <v>-1.92</v>
      </c>
      <c r="K321" s="3">
        <v>-6.76</v>
      </c>
      <c r="L321" s="3">
        <v>2.921</v>
      </c>
      <c r="M321" s="3">
        <v>11.654</v>
      </c>
      <c r="N321" s="3">
        <v>6.813</v>
      </c>
      <c r="O321" s="3">
        <v>16.495</v>
      </c>
      <c r="P321" s="3">
        <v>1.614</v>
      </c>
    </row>
    <row r="322" spans="1:16" s="3" customFormat="1" ht="15.75">
      <c r="A322" s="3" t="s">
        <v>1268</v>
      </c>
      <c r="B322" s="3">
        <v>1400.2</v>
      </c>
      <c r="C322" s="3">
        <v>-1.8920000000000001</v>
      </c>
      <c r="D322" s="3">
        <v>-4.151</v>
      </c>
      <c r="E322" s="3">
        <v>0.367</v>
      </c>
      <c r="F322" s="3">
        <v>10.918</v>
      </c>
      <c r="G322" s="3">
        <v>8.659</v>
      </c>
      <c r="H322" s="3">
        <v>13.177</v>
      </c>
      <c r="I322" s="3">
        <v>0.753</v>
      </c>
      <c r="J322" s="3">
        <v>-1.8920000000000001</v>
      </c>
      <c r="K322" s="3">
        <v>-6.654</v>
      </c>
      <c r="L322" s="3">
        <v>2.87</v>
      </c>
      <c r="M322" s="3">
        <v>10.918</v>
      </c>
      <c r="N322" s="3">
        <v>6.156</v>
      </c>
      <c r="O322" s="3">
        <v>15.68</v>
      </c>
      <c r="P322" s="3">
        <v>1.587</v>
      </c>
    </row>
    <row r="323" spans="1:16" s="3" customFormat="1" ht="15.75">
      <c r="A323" s="3" t="s">
        <v>1269</v>
      </c>
      <c r="B323" s="3">
        <v>1400.37</v>
      </c>
      <c r="C323" s="3">
        <v>-1.877</v>
      </c>
      <c r="D323" s="3">
        <v>-4.117</v>
      </c>
      <c r="E323" s="3">
        <v>0.363</v>
      </c>
      <c r="F323" s="3">
        <v>10.52</v>
      </c>
      <c r="G323" s="3">
        <v>8.28</v>
      </c>
      <c r="H323" s="3">
        <v>12.76</v>
      </c>
      <c r="I323" s="3">
        <v>0.747</v>
      </c>
      <c r="J323" s="3">
        <v>-1.877</v>
      </c>
      <c r="K323" s="3">
        <v>-6.598</v>
      </c>
      <c r="L323" s="3">
        <v>2.844</v>
      </c>
      <c r="M323" s="3">
        <v>10.52</v>
      </c>
      <c r="N323" s="3">
        <v>5.799</v>
      </c>
      <c r="O323" s="3">
        <v>15.241</v>
      </c>
      <c r="P323" s="3">
        <v>1.574</v>
      </c>
    </row>
    <row r="324" spans="1:16" s="3" customFormat="1" ht="15.75">
      <c r="A324" s="3" t="s">
        <v>1270</v>
      </c>
      <c r="B324" s="3">
        <v>1402.5</v>
      </c>
      <c r="C324" s="3">
        <v>-1.849</v>
      </c>
      <c r="D324" s="3">
        <v>-4.088</v>
      </c>
      <c r="E324" s="3">
        <v>0.39</v>
      </c>
      <c r="F324" s="3">
        <v>6.175</v>
      </c>
      <c r="G324" s="3">
        <v>3.936</v>
      </c>
      <c r="H324" s="3">
        <v>8.414</v>
      </c>
      <c r="I324" s="3">
        <v>0.746</v>
      </c>
      <c r="J324" s="3">
        <v>-1.849</v>
      </c>
      <c r="K324" s="3">
        <v>-6.568</v>
      </c>
      <c r="L324" s="3">
        <v>2.871</v>
      </c>
      <c r="M324" s="3">
        <v>6.175</v>
      </c>
      <c r="N324" s="3">
        <v>1.455</v>
      </c>
      <c r="O324" s="3">
        <v>10.894</v>
      </c>
      <c r="P324" s="3">
        <v>1.573</v>
      </c>
    </row>
    <row r="325" spans="1:16" s="3" customFormat="1" ht="15.75">
      <c r="A325" s="3" t="s">
        <v>1271</v>
      </c>
      <c r="B325" s="3">
        <v>1402.58</v>
      </c>
      <c r="C325" s="3">
        <v>-1.854</v>
      </c>
      <c r="D325" s="3">
        <v>-4.101</v>
      </c>
      <c r="E325" s="3">
        <v>0.394</v>
      </c>
      <c r="F325" s="3">
        <v>6.044</v>
      </c>
      <c r="G325" s="3">
        <v>3.796</v>
      </c>
      <c r="H325" s="3">
        <v>8.291</v>
      </c>
      <c r="I325" s="3">
        <v>0.749</v>
      </c>
      <c r="J325" s="3">
        <v>-1.854</v>
      </c>
      <c r="K325" s="3">
        <v>-6.592</v>
      </c>
      <c r="L325" s="3">
        <v>2.884</v>
      </c>
      <c r="M325" s="3">
        <v>6.044</v>
      </c>
      <c r="N325" s="3">
        <v>1.305</v>
      </c>
      <c r="O325" s="3">
        <v>10.782</v>
      </c>
      <c r="P325" s="3">
        <v>1.579</v>
      </c>
    </row>
    <row r="326" spans="1:16" s="3" customFormat="1" ht="15.75">
      <c r="A326" s="3" t="s">
        <v>1272</v>
      </c>
      <c r="B326" s="3">
        <v>1402.65</v>
      </c>
      <c r="C326" s="3">
        <v>-1.858</v>
      </c>
      <c r="D326" s="3">
        <v>-4.114</v>
      </c>
      <c r="E326" s="3">
        <v>0.397</v>
      </c>
      <c r="F326" s="3">
        <v>5.928</v>
      </c>
      <c r="G326" s="3">
        <v>3.672</v>
      </c>
      <c r="H326" s="3">
        <v>8.183</v>
      </c>
      <c r="I326" s="3">
        <v>0.752</v>
      </c>
      <c r="J326" s="3">
        <v>-1.858</v>
      </c>
      <c r="K326" s="3">
        <v>-6.613</v>
      </c>
      <c r="L326" s="3">
        <v>2.897</v>
      </c>
      <c r="M326" s="3">
        <v>5.928</v>
      </c>
      <c r="N326" s="3">
        <v>1.173</v>
      </c>
      <c r="O326" s="3">
        <v>10.683</v>
      </c>
      <c r="P326" s="3">
        <v>1.585</v>
      </c>
    </row>
    <row r="327" spans="1:16" s="3" customFormat="1" ht="15.75">
      <c r="A327" s="3" t="s">
        <v>1273</v>
      </c>
      <c r="B327" s="3">
        <v>1403.1</v>
      </c>
      <c r="C327" s="3">
        <v>-1.887</v>
      </c>
      <c r="D327" s="3">
        <v>-4.199</v>
      </c>
      <c r="E327" s="3">
        <v>0.424</v>
      </c>
      <c r="F327" s="3">
        <v>5.141</v>
      </c>
      <c r="G327" s="3">
        <v>2.83</v>
      </c>
      <c r="H327" s="3">
        <v>7.453</v>
      </c>
      <c r="I327" s="3">
        <v>0.77</v>
      </c>
      <c r="J327" s="3">
        <v>-1.887</v>
      </c>
      <c r="K327" s="3">
        <v>-6.76</v>
      </c>
      <c r="L327" s="3">
        <v>2.985</v>
      </c>
      <c r="M327" s="3">
        <v>5.141</v>
      </c>
      <c r="N327" s="3">
        <v>0.269</v>
      </c>
      <c r="O327" s="3">
        <v>10.014</v>
      </c>
      <c r="P327" s="3">
        <v>1.624</v>
      </c>
    </row>
    <row r="328" spans="1:16" s="3" customFormat="1" ht="15.75">
      <c r="A328" s="3" t="s">
        <v>1274</v>
      </c>
      <c r="B328" s="3">
        <v>1403.19</v>
      </c>
      <c r="C328" s="3">
        <v>-1.893</v>
      </c>
      <c r="D328" s="3">
        <v>-4.216</v>
      </c>
      <c r="E328" s="3">
        <v>0.43</v>
      </c>
      <c r="F328" s="3">
        <v>4.987</v>
      </c>
      <c r="G328" s="3">
        <v>2.664</v>
      </c>
      <c r="H328" s="3">
        <v>7.31</v>
      </c>
      <c r="I328" s="3">
        <v>0.774</v>
      </c>
      <c r="J328" s="3">
        <v>-1.893</v>
      </c>
      <c r="K328" s="3">
        <v>-6.79</v>
      </c>
      <c r="L328" s="3">
        <v>3.004</v>
      </c>
      <c r="M328" s="3">
        <v>4.987</v>
      </c>
      <c r="N328" s="3">
        <v>0.09</v>
      </c>
      <c r="O328" s="3">
        <v>9.884</v>
      </c>
      <c r="P328" s="3">
        <v>1.6320000000000001</v>
      </c>
    </row>
    <row r="329" spans="1:16" s="3" customFormat="1" ht="15.75">
      <c r="A329" s="3" t="s">
        <v>1275</v>
      </c>
      <c r="B329" s="3">
        <v>1403.35</v>
      </c>
      <c r="C329" s="3">
        <v>-1.903</v>
      </c>
      <c r="D329" s="3">
        <v>-4.245</v>
      </c>
      <c r="E329" s="3">
        <v>0.44</v>
      </c>
      <c r="F329" s="3">
        <v>4.725</v>
      </c>
      <c r="G329" s="3">
        <v>2.382</v>
      </c>
      <c r="H329" s="3">
        <v>7.068</v>
      </c>
      <c r="I329" s="3">
        <v>0.781</v>
      </c>
      <c r="J329" s="3">
        <v>-1.903</v>
      </c>
      <c r="K329" s="3">
        <v>-6.841</v>
      </c>
      <c r="L329" s="3">
        <v>3.036</v>
      </c>
      <c r="M329" s="3">
        <v>4.725</v>
      </c>
      <c r="N329" s="3">
        <v>-0.213</v>
      </c>
      <c r="O329" s="3">
        <v>9.663</v>
      </c>
      <c r="P329" s="3">
        <v>1.646</v>
      </c>
    </row>
    <row r="330" spans="1:16" s="3" customFormat="1" ht="15.75">
      <c r="A330" s="3" t="s">
        <v>1276</v>
      </c>
      <c r="B330" s="3">
        <v>1403.8</v>
      </c>
      <c r="C330" s="3">
        <v>-1.932</v>
      </c>
      <c r="D330" s="3">
        <v>-4.337</v>
      </c>
      <c r="E330" s="3">
        <v>0.47200000000000003</v>
      </c>
      <c r="F330" s="3">
        <v>3.936</v>
      </c>
      <c r="G330" s="3">
        <v>1.532</v>
      </c>
      <c r="H330" s="3">
        <v>6.341</v>
      </c>
      <c r="I330" s="3">
        <v>0.801</v>
      </c>
      <c r="J330" s="3">
        <v>-1.932</v>
      </c>
      <c r="K330" s="3">
        <v>-7.001</v>
      </c>
      <c r="L330" s="3">
        <v>3.136</v>
      </c>
      <c r="M330" s="3">
        <v>3.936</v>
      </c>
      <c r="N330" s="3">
        <v>-1.133</v>
      </c>
      <c r="O330" s="3">
        <v>9.005</v>
      </c>
      <c r="P330" s="3">
        <v>1.69</v>
      </c>
    </row>
    <row r="331" spans="1:16" s="3" customFormat="1" ht="15.75">
      <c r="A331" s="3" t="s">
        <v>1277</v>
      </c>
      <c r="B331" s="3">
        <v>1409.9</v>
      </c>
      <c r="C331" s="3">
        <v>-2.45</v>
      </c>
      <c r="D331" s="3">
        <v>-5.915</v>
      </c>
      <c r="E331" s="3">
        <v>1.016</v>
      </c>
      <c r="F331" s="3">
        <v>-6.674</v>
      </c>
      <c r="G331" s="3">
        <v>-10.14</v>
      </c>
      <c r="H331" s="3">
        <v>-3.209</v>
      </c>
      <c r="I331" s="3">
        <v>1.155</v>
      </c>
      <c r="J331" s="3">
        <v>-2.45</v>
      </c>
      <c r="K331" s="3">
        <v>-9.755</v>
      </c>
      <c r="L331" s="3">
        <v>4.856</v>
      </c>
      <c r="M331" s="3">
        <v>-6.674</v>
      </c>
      <c r="N331" s="3">
        <v>-13.98</v>
      </c>
      <c r="O331" s="3">
        <v>0.631</v>
      </c>
      <c r="P331" s="3">
        <v>2.435</v>
      </c>
    </row>
    <row r="332" spans="1:16" s="3" customFormat="1" ht="15.75">
      <c r="A332" s="3" t="s">
        <v>1278</v>
      </c>
      <c r="B332" s="3">
        <v>1410.26</v>
      </c>
      <c r="C332" s="3">
        <v>-2.487</v>
      </c>
      <c r="D332" s="3">
        <v>-6.025</v>
      </c>
      <c r="E332" s="3">
        <v>1.05</v>
      </c>
      <c r="F332" s="3">
        <v>-7.308</v>
      </c>
      <c r="G332" s="3">
        <v>-10.845</v>
      </c>
      <c r="H332" s="3">
        <v>-3.77</v>
      </c>
      <c r="I332" s="3">
        <v>1.179</v>
      </c>
      <c r="J332" s="3">
        <v>-2.487</v>
      </c>
      <c r="K332" s="3">
        <v>-9.944</v>
      </c>
      <c r="L332" s="3">
        <v>4.969</v>
      </c>
      <c r="M332" s="3">
        <v>-7.308</v>
      </c>
      <c r="N332" s="3">
        <v>-14.764</v>
      </c>
      <c r="O332" s="3">
        <v>0.149</v>
      </c>
      <c r="P332" s="3">
        <v>2.486</v>
      </c>
    </row>
    <row r="333" spans="1:16" s="3" customFormat="1" ht="15.75">
      <c r="A333" s="3" t="s">
        <v>1279</v>
      </c>
      <c r="B333" s="3">
        <v>1416.36</v>
      </c>
      <c r="C333" s="3">
        <v>-3.258</v>
      </c>
      <c r="D333" s="3">
        <v>-8.088</v>
      </c>
      <c r="E333" s="3">
        <v>1.571</v>
      </c>
      <c r="F333" s="3">
        <v>-18.171</v>
      </c>
      <c r="G333" s="3">
        <v>-23.001</v>
      </c>
      <c r="H333" s="3">
        <v>-13.342</v>
      </c>
      <c r="I333" s="3">
        <v>1.61</v>
      </c>
      <c r="J333" s="3">
        <v>-3.258</v>
      </c>
      <c r="K333" s="3">
        <v>-13.439</v>
      </c>
      <c r="L333" s="3">
        <v>6.923</v>
      </c>
      <c r="M333" s="3">
        <v>-18.171</v>
      </c>
      <c r="N333" s="3">
        <v>-28.352</v>
      </c>
      <c r="O333" s="3">
        <v>-7.99</v>
      </c>
      <c r="P333" s="3">
        <v>3.394</v>
      </c>
    </row>
    <row r="334" spans="1:16" s="3" customFormat="1" ht="15.75">
      <c r="A334" s="3" t="s">
        <v>1280</v>
      </c>
      <c r="B334" s="3">
        <v>1416.77</v>
      </c>
      <c r="C334" s="3">
        <v>-3.319</v>
      </c>
      <c r="D334" s="3">
        <v>-8.241</v>
      </c>
      <c r="E334" s="3">
        <v>1.602</v>
      </c>
      <c r="F334" s="3">
        <v>-18.921</v>
      </c>
      <c r="G334" s="3">
        <v>-23.842</v>
      </c>
      <c r="H334" s="3">
        <v>-14</v>
      </c>
      <c r="I334" s="3">
        <v>1.64</v>
      </c>
      <c r="J334" s="3">
        <v>-3.319</v>
      </c>
      <c r="K334" s="3">
        <v>-13.694</v>
      </c>
      <c r="L334" s="3">
        <v>7.055</v>
      </c>
      <c r="M334" s="3">
        <v>-18.921</v>
      </c>
      <c r="N334" s="3">
        <v>-29.295</v>
      </c>
      <c r="O334" s="3">
        <v>-8.546</v>
      </c>
      <c r="P334" s="3">
        <v>3.458</v>
      </c>
    </row>
    <row r="335" spans="1:16" s="3" customFormat="1" ht="15.75">
      <c r="A335" s="3" t="s">
        <v>1281</v>
      </c>
      <c r="B335" s="3">
        <v>1417.08</v>
      </c>
      <c r="C335" s="3">
        <v>-3.364</v>
      </c>
      <c r="D335" s="3">
        <v>-8.353</v>
      </c>
      <c r="E335" s="3">
        <v>1.625</v>
      </c>
      <c r="F335" s="3">
        <v>-19.47</v>
      </c>
      <c r="G335" s="3">
        <v>-24.459</v>
      </c>
      <c r="H335" s="3">
        <v>-14.482</v>
      </c>
      <c r="I335" s="3">
        <v>1.663</v>
      </c>
      <c r="J335" s="3">
        <v>-3.364</v>
      </c>
      <c r="K335" s="3">
        <v>-13.881</v>
      </c>
      <c r="L335" s="3">
        <v>7.153</v>
      </c>
      <c r="M335" s="3">
        <v>-19.47</v>
      </c>
      <c r="N335" s="3">
        <v>-29.987</v>
      </c>
      <c r="O335" s="3">
        <v>-8.954</v>
      </c>
      <c r="P335" s="3">
        <v>3.5060000000000002</v>
      </c>
    </row>
    <row r="336" spans="1:16" s="3" customFormat="1" ht="15.75">
      <c r="A336" s="3" t="s">
        <v>1282</v>
      </c>
      <c r="B336" s="3">
        <v>1417.19</v>
      </c>
      <c r="C336" s="3">
        <v>-3.38</v>
      </c>
      <c r="D336" s="3">
        <v>-8.394</v>
      </c>
      <c r="E336" s="3">
        <v>1.633</v>
      </c>
      <c r="F336" s="3">
        <v>-19.671</v>
      </c>
      <c r="G336" s="3">
        <v>-24.684</v>
      </c>
      <c r="H336" s="3">
        <v>-14.658</v>
      </c>
      <c r="I336" s="3">
        <v>1.671</v>
      </c>
      <c r="J336" s="3">
        <v>-3.38</v>
      </c>
      <c r="K336" s="3">
        <v>-13.949</v>
      </c>
      <c r="L336" s="3">
        <v>7.188</v>
      </c>
      <c r="M336" s="3">
        <v>-19.671</v>
      </c>
      <c r="N336" s="3">
        <v>-30.24</v>
      </c>
      <c r="O336" s="3">
        <v>-9.102</v>
      </c>
      <c r="P336" s="3">
        <v>3.523</v>
      </c>
    </row>
    <row r="337" spans="1:16" s="3" customFormat="1" ht="15.75">
      <c r="A337" s="3" t="s">
        <v>1283</v>
      </c>
      <c r="B337" s="3">
        <v>1417.49</v>
      </c>
      <c r="C337" s="3">
        <v>-3.425</v>
      </c>
      <c r="D337" s="3">
        <v>-8.506</v>
      </c>
      <c r="E337" s="3">
        <v>1.656</v>
      </c>
      <c r="F337" s="3">
        <v>-20.22</v>
      </c>
      <c r="G337" s="3">
        <v>-25.302</v>
      </c>
      <c r="H337" s="3">
        <v>-15.139</v>
      </c>
      <c r="I337" s="3">
        <v>1.694</v>
      </c>
      <c r="J337" s="3">
        <v>-3.425</v>
      </c>
      <c r="K337" s="3">
        <v>-14.137</v>
      </c>
      <c r="L337" s="3">
        <v>7.286</v>
      </c>
      <c r="M337" s="3">
        <v>-20.22</v>
      </c>
      <c r="N337" s="3">
        <v>-30.932</v>
      </c>
      <c r="O337" s="3">
        <v>-9.509</v>
      </c>
      <c r="P337" s="3">
        <v>3.57</v>
      </c>
    </row>
    <row r="338" spans="1:16" s="3" customFormat="1" ht="15.75">
      <c r="A338" s="3" t="s">
        <v>1284</v>
      </c>
      <c r="B338" s="3">
        <v>1417.66</v>
      </c>
      <c r="C338" s="3">
        <v>-3.45</v>
      </c>
      <c r="D338" s="3">
        <v>-8.568</v>
      </c>
      <c r="E338" s="3">
        <v>1.668</v>
      </c>
      <c r="F338" s="3">
        <v>-20.518</v>
      </c>
      <c r="G338" s="3">
        <v>-25.636</v>
      </c>
      <c r="H338" s="3">
        <v>-15.4</v>
      </c>
      <c r="I338" s="3">
        <v>1.706</v>
      </c>
      <c r="J338" s="3">
        <v>-3.45</v>
      </c>
      <c r="K338" s="3">
        <v>-14.239</v>
      </c>
      <c r="L338" s="3">
        <v>7.339</v>
      </c>
      <c r="M338" s="3">
        <v>-20.518</v>
      </c>
      <c r="N338" s="3">
        <v>-31.307</v>
      </c>
      <c r="O338" s="3">
        <v>-9.729</v>
      </c>
      <c r="P338" s="3">
        <v>3.596</v>
      </c>
    </row>
    <row r="339" spans="1:16" s="3" customFormat="1" ht="15.75">
      <c r="A339" s="3" t="s">
        <v>1285</v>
      </c>
      <c r="B339" s="3">
        <v>1419.79</v>
      </c>
      <c r="C339" s="3">
        <v>-3.442</v>
      </c>
      <c r="D339" s="3">
        <v>-8.56</v>
      </c>
      <c r="E339" s="3">
        <v>1.677</v>
      </c>
      <c r="F339" s="3">
        <v>-22.389</v>
      </c>
      <c r="G339" s="3">
        <v>-27.507</v>
      </c>
      <c r="H339" s="3">
        <v>-17.27</v>
      </c>
      <c r="I339" s="3">
        <v>1.706</v>
      </c>
      <c r="J339" s="3">
        <v>-3.442</v>
      </c>
      <c r="K339" s="3">
        <v>-14.232</v>
      </c>
      <c r="L339" s="3">
        <v>7.349</v>
      </c>
      <c r="M339" s="3">
        <v>-22.389</v>
      </c>
      <c r="N339" s="3">
        <v>-33.179</v>
      </c>
      <c r="O339" s="3">
        <v>-11.598</v>
      </c>
      <c r="P339" s="3">
        <v>3.597</v>
      </c>
    </row>
    <row r="340" spans="1:16" s="3" customFormat="1" ht="15.75">
      <c r="A340" s="3" t="s">
        <v>1286</v>
      </c>
      <c r="B340" s="3">
        <v>1419.87</v>
      </c>
      <c r="C340" s="3">
        <v>-3.43</v>
      </c>
      <c r="D340" s="3">
        <v>-8.531</v>
      </c>
      <c r="E340" s="3">
        <v>1.672</v>
      </c>
      <c r="F340" s="3">
        <v>-22.383</v>
      </c>
      <c r="G340" s="3">
        <v>-27.484</v>
      </c>
      <c r="H340" s="3">
        <v>-17.281</v>
      </c>
      <c r="I340" s="3">
        <v>1.701</v>
      </c>
      <c r="J340" s="3">
        <v>-3.43</v>
      </c>
      <c r="K340" s="3">
        <v>-14.184</v>
      </c>
      <c r="L340" s="3">
        <v>7.325</v>
      </c>
      <c r="M340" s="3">
        <v>-22.383</v>
      </c>
      <c r="N340" s="3">
        <v>-33.137</v>
      </c>
      <c r="O340" s="3">
        <v>-11.628</v>
      </c>
      <c r="P340" s="3">
        <v>3.585</v>
      </c>
    </row>
    <row r="341" spans="1:16" s="3" customFormat="1" ht="15.75">
      <c r="A341" s="3" t="s">
        <v>1287</v>
      </c>
      <c r="B341" s="3">
        <v>1419.93</v>
      </c>
      <c r="C341" s="3">
        <v>-3.419</v>
      </c>
      <c r="D341" s="3">
        <v>-8.506</v>
      </c>
      <c r="E341" s="3">
        <v>1.667</v>
      </c>
      <c r="F341" s="3">
        <v>-22.378</v>
      </c>
      <c r="G341" s="3">
        <v>-27.464</v>
      </c>
      <c r="H341" s="3">
        <v>-17.291</v>
      </c>
      <c r="I341" s="3">
        <v>1.696</v>
      </c>
      <c r="J341" s="3">
        <v>-3.419</v>
      </c>
      <c r="K341" s="3">
        <v>-14.142</v>
      </c>
      <c r="L341" s="3">
        <v>7.304</v>
      </c>
      <c r="M341" s="3">
        <v>-22.378</v>
      </c>
      <c r="N341" s="3">
        <v>-33.101</v>
      </c>
      <c r="O341" s="3">
        <v>-11.654</v>
      </c>
      <c r="P341" s="3">
        <v>3.574</v>
      </c>
    </row>
    <row r="342" spans="1:16" s="3" customFormat="1" ht="15.75">
      <c r="A342" s="3" t="s">
        <v>1288</v>
      </c>
      <c r="B342" s="3">
        <v>1420.39</v>
      </c>
      <c r="C342" s="3">
        <v>-3.349</v>
      </c>
      <c r="D342" s="3">
        <v>-8.334</v>
      </c>
      <c r="E342" s="3">
        <v>1.637</v>
      </c>
      <c r="F342" s="3">
        <v>-22.343</v>
      </c>
      <c r="G342" s="3">
        <v>-27.328</v>
      </c>
      <c r="H342" s="3">
        <v>-17.357</v>
      </c>
      <c r="I342" s="3">
        <v>1.662</v>
      </c>
      <c r="J342" s="3">
        <v>-3.349</v>
      </c>
      <c r="K342" s="3">
        <v>-13.858</v>
      </c>
      <c r="L342" s="3">
        <v>7.161</v>
      </c>
      <c r="M342" s="3">
        <v>-22.343</v>
      </c>
      <c r="N342" s="3">
        <v>-32.852</v>
      </c>
      <c r="O342" s="3">
        <v>-11.833</v>
      </c>
      <c r="P342" s="3">
        <v>3.503</v>
      </c>
    </row>
    <row r="343" spans="1:16" s="3" customFormat="1" ht="15.75">
      <c r="A343" s="3" t="s">
        <v>1289</v>
      </c>
      <c r="B343" s="3">
        <v>1420.48</v>
      </c>
      <c r="C343" s="3">
        <v>-3.335</v>
      </c>
      <c r="D343" s="3">
        <v>-8.3</v>
      </c>
      <c r="E343" s="3">
        <v>1.631</v>
      </c>
      <c r="F343" s="3">
        <v>-22.336</v>
      </c>
      <c r="G343" s="3">
        <v>-27.301</v>
      </c>
      <c r="H343" s="3">
        <v>-17.37</v>
      </c>
      <c r="I343" s="3">
        <v>1.655</v>
      </c>
      <c r="J343" s="3">
        <v>-3.335</v>
      </c>
      <c r="K343" s="3">
        <v>-13.803</v>
      </c>
      <c r="L343" s="3">
        <v>7.133</v>
      </c>
      <c r="M343" s="3">
        <v>-22.336</v>
      </c>
      <c r="N343" s="3">
        <v>-32.804</v>
      </c>
      <c r="O343" s="3">
        <v>-11.868</v>
      </c>
      <c r="P343" s="3">
        <v>3.489</v>
      </c>
    </row>
    <row r="344" spans="1:16" s="3" customFormat="1" ht="15.75">
      <c r="A344" s="3" t="s">
        <v>1290</v>
      </c>
      <c r="B344" s="3">
        <v>1420.63</v>
      </c>
      <c r="C344" s="3">
        <v>-3.311</v>
      </c>
      <c r="D344" s="3">
        <v>-8.243</v>
      </c>
      <c r="E344" s="3">
        <v>1.621</v>
      </c>
      <c r="F344" s="3">
        <v>-22.324</v>
      </c>
      <c r="G344" s="3">
        <v>-27.256</v>
      </c>
      <c r="H344" s="3">
        <v>-17.392</v>
      </c>
      <c r="I344" s="3">
        <v>1.644</v>
      </c>
      <c r="J344" s="3">
        <v>-3.311</v>
      </c>
      <c r="K344" s="3">
        <v>-13.708</v>
      </c>
      <c r="L344" s="3">
        <v>7.086</v>
      </c>
      <c r="M344" s="3">
        <v>-22.324</v>
      </c>
      <c r="N344" s="3">
        <v>-32.721</v>
      </c>
      <c r="O344" s="3">
        <v>-11.927</v>
      </c>
      <c r="P344" s="3">
        <v>3.466</v>
      </c>
    </row>
    <row r="345" spans="1:16" s="3" customFormat="1" ht="15.75">
      <c r="A345" s="3" t="s">
        <v>1291</v>
      </c>
      <c r="B345" s="3">
        <v>1421.09</v>
      </c>
      <c r="C345" s="3">
        <v>-3.24</v>
      </c>
      <c r="D345" s="3">
        <v>-8.071</v>
      </c>
      <c r="E345" s="3">
        <v>1.591</v>
      </c>
      <c r="F345" s="3">
        <v>-22.289</v>
      </c>
      <c r="G345" s="3">
        <v>-27.12</v>
      </c>
      <c r="H345" s="3">
        <v>-17.458</v>
      </c>
      <c r="I345" s="3">
        <v>1.61</v>
      </c>
      <c r="J345" s="3">
        <v>-3.24</v>
      </c>
      <c r="K345" s="3">
        <v>-13.424</v>
      </c>
      <c r="L345" s="3">
        <v>6.944</v>
      </c>
      <c r="M345" s="3">
        <v>-22.289</v>
      </c>
      <c r="N345" s="3">
        <v>-32.473</v>
      </c>
      <c r="O345" s="3">
        <v>-12.105</v>
      </c>
      <c r="P345" s="3">
        <v>3.395</v>
      </c>
    </row>
    <row r="346" spans="1:16" s="3" customFormat="1" ht="15.75">
      <c r="A346" s="3" t="s">
        <v>1292</v>
      </c>
      <c r="B346" s="3">
        <v>1427.19</v>
      </c>
      <c r="C346" s="3">
        <v>-2.424</v>
      </c>
      <c r="D346" s="3">
        <v>-5.966</v>
      </c>
      <c r="E346" s="3">
        <v>1.118</v>
      </c>
      <c r="F346" s="3">
        <v>-21.949</v>
      </c>
      <c r="G346" s="3">
        <v>-25.491</v>
      </c>
      <c r="H346" s="3">
        <v>-18.406</v>
      </c>
      <c r="I346" s="3">
        <v>1.181</v>
      </c>
      <c r="J346" s="3">
        <v>-2.424</v>
      </c>
      <c r="K346" s="3">
        <v>-9.891</v>
      </c>
      <c r="L346" s="3">
        <v>5.044</v>
      </c>
      <c r="M346" s="3">
        <v>-21.949</v>
      </c>
      <c r="N346" s="3">
        <v>-29.416</v>
      </c>
      <c r="O346" s="3">
        <v>-14.481</v>
      </c>
      <c r="P346" s="3">
        <v>2.489</v>
      </c>
    </row>
    <row r="347" spans="1:16" s="3" customFormat="1" ht="15.75">
      <c r="A347" s="3" t="s">
        <v>1293</v>
      </c>
      <c r="B347" s="3">
        <v>1427.55</v>
      </c>
      <c r="C347" s="3">
        <v>-2.383</v>
      </c>
      <c r="D347" s="3">
        <v>-5.854</v>
      </c>
      <c r="E347" s="3">
        <v>1.088</v>
      </c>
      <c r="F347" s="3">
        <v>-21.936</v>
      </c>
      <c r="G347" s="3">
        <v>-25.407</v>
      </c>
      <c r="H347" s="3">
        <v>-18.465</v>
      </c>
      <c r="I347" s="3">
        <v>1.157</v>
      </c>
      <c r="J347" s="3">
        <v>-2.383</v>
      </c>
      <c r="K347" s="3">
        <v>-9.7</v>
      </c>
      <c r="L347" s="3">
        <v>4.933</v>
      </c>
      <c r="M347" s="3">
        <v>-21.936</v>
      </c>
      <c r="N347" s="3">
        <v>-29.253</v>
      </c>
      <c r="O347" s="3">
        <v>-14.619</v>
      </c>
      <c r="P347" s="3">
        <v>2.439</v>
      </c>
    </row>
    <row r="348" spans="1:16" s="3" customFormat="1" ht="15.75">
      <c r="A348" s="3" t="s">
        <v>1294</v>
      </c>
      <c r="B348" s="3">
        <v>1433.64</v>
      </c>
      <c r="C348" s="3">
        <v>-1.82</v>
      </c>
      <c r="D348" s="3">
        <v>-4.233</v>
      </c>
      <c r="E348" s="3">
        <v>0.592</v>
      </c>
      <c r="F348" s="3">
        <v>-21.849</v>
      </c>
      <c r="G348" s="3">
        <v>-24.262</v>
      </c>
      <c r="H348" s="3">
        <v>-19.437</v>
      </c>
      <c r="I348" s="3">
        <v>0.804</v>
      </c>
      <c r="J348" s="3">
        <v>-1.82</v>
      </c>
      <c r="K348" s="3">
        <v>-6.906</v>
      </c>
      <c r="L348" s="3">
        <v>3.265</v>
      </c>
      <c r="M348" s="3">
        <v>-21.849</v>
      </c>
      <c r="N348" s="3">
        <v>-26.935</v>
      </c>
      <c r="O348" s="3">
        <v>-16.764</v>
      </c>
      <c r="P348" s="3">
        <v>1.695</v>
      </c>
    </row>
    <row r="349" spans="1:16" s="3" customFormat="1" ht="15.75">
      <c r="A349" s="3" t="s">
        <v>1295</v>
      </c>
      <c r="B349" s="3">
        <v>1434.48</v>
      </c>
      <c r="C349" s="3">
        <v>-1.7610000000000001</v>
      </c>
      <c r="D349" s="3">
        <v>-4.064</v>
      </c>
      <c r="E349" s="3">
        <v>0.542</v>
      </c>
      <c r="F349" s="3">
        <v>-21.855</v>
      </c>
      <c r="G349" s="3">
        <v>-24.158</v>
      </c>
      <c r="H349" s="3">
        <v>-19.552</v>
      </c>
      <c r="I349" s="3">
        <v>0.768</v>
      </c>
      <c r="J349" s="3">
        <v>-1.7610000000000001</v>
      </c>
      <c r="K349" s="3">
        <v>-6.615</v>
      </c>
      <c r="L349" s="3">
        <v>3.094</v>
      </c>
      <c r="M349" s="3">
        <v>-21.855</v>
      </c>
      <c r="N349" s="3">
        <v>-26.709</v>
      </c>
      <c r="O349" s="3">
        <v>-17</v>
      </c>
      <c r="P349" s="3">
        <v>1.618</v>
      </c>
    </row>
    <row r="350" spans="1:16" s="3" customFormat="1" ht="15.75">
      <c r="A350" s="3" t="s">
        <v>1296</v>
      </c>
      <c r="B350" s="3">
        <v>1434.78</v>
      </c>
      <c r="C350" s="3">
        <v>-1.739</v>
      </c>
      <c r="D350" s="3">
        <v>-4.005</v>
      </c>
      <c r="E350" s="3">
        <v>0.527</v>
      </c>
      <c r="F350" s="3">
        <v>-21.857</v>
      </c>
      <c r="G350" s="3">
        <v>-24.123</v>
      </c>
      <c r="H350" s="3">
        <v>-19.591</v>
      </c>
      <c r="I350" s="3">
        <v>0.755</v>
      </c>
      <c r="J350" s="3">
        <v>-1.739</v>
      </c>
      <c r="K350" s="3">
        <v>-6.516</v>
      </c>
      <c r="L350" s="3">
        <v>3.037</v>
      </c>
      <c r="M350" s="3">
        <v>-21.857</v>
      </c>
      <c r="N350" s="3">
        <v>-26.633</v>
      </c>
      <c r="O350" s="3">
        <v>-17.08</v>
      </c>
      <c r="P350" s="3">
        <v>1.592</v>
      </c>
    </row>
    <row r="351" spans="1:16" s="3" customFormat="1" ht="15.75">
      <c r="A351" s="3" t="s">
        <v>1297</v>
      </c>
      <c r="B351" s="3">
        <v>1434.95</v>
      </c>
      <c r="C351" s="3">
        <v>-1.727</v>
      </c>
      <c r="D351" s="3">
        <v>-3.974</v>
      </c>
      <c r="E351" s="3">
        <v>0.519</v>
      </c>
      <c r="F351" s="3">
        <v>-21.858</v>
      </c>
      <c r="G351" s="3">
        <v>-24.105</v>
      </c>
      <c r="H351" s="3">
        <v>-19.611</v>
      </c>
      <c r="I351" s="3">
        <v>0.749</v>
      </c>
      <c r="J351" s="3">
        <v>-1.727</v>
      </c>
      <c r="K351" s="3">
        <v>-6.463</v>
      </c>
      <c r="L351" s="3">
        <v>3.009</v>
      </c>
      <c r="M351" s="3">
        <v>-21.858</v>
      </c>
      <c r="N351" s="3">
        <v>-26.594</v>
      </c>
      <c r="O351" s="3">
        <v>-17.122</v>
      </c>
      <c r="P351" s="3">
        <v>1.579</v>
      </c>
    </row>
    <row r="352" spans="1:16" s="3" customFormat="1" ht="15.75">
      <c r="A352" s="3" t="s">
        <v>1298</v>
      </c>
      <c r="B352" s="3">
        <v>1437.08</v>
      </c>
      <c r="C352" s="3">
        <v>-1.728</v>
      </c>
      <c r="D352" s="3">
        <v>-3.975</v>
      </c>
      <c r="E352" s="3">
        <v>0.519</v>
      </c>
      <c r="F352" s="3">
        <v>-23.87</v>
      </c>
      <c r="G352" s="3">
        <v>-26.118</v>
      </c>
      <c r="H352" s="3">
        <v>-21.623</v>
      </c>
      <c r="I352" s="3">
        <v>0.749</v>
      </c>
      <c r="J352" s="3">
        <v>-1.728</v>
      </c>
      <c r="K352" s="3">
        <v>-6.465</v>
      </c>
      <c r="L352" s="3">
        <v>3.01</v>
      </c>
      <c r="M352" s="3">
        <v>-23.87</v>
      </c>
      <c r="N352" s="3">
        <v>-28.608</v>
      </c>
      <c r="O352" s="3">
        <v>-19.133</v>
      </c>
      <c r="P352" s="3">
        <v>1.579</v>
      </c>
    </row>
    <row r="353" spans="1:16" s="3" customFormat="1" ht="15.75">
      <c r="A353" s="3" t="s">
        <v>1299</v>
      </c>
      <c r="B353" s="3">
        <v>1437.16</v>
      </c>
      <c r="C353" s="3">
        <v>-1.733</v>
      </c>
      <c r="D353" s="3">
        <v>-3.99</v>
      </c>
      <c r="E353" s="3">
        <v>0.523</v>
      </c>
      <c r="F353" s="3">
        <v>-24.015</v>
      </c>
      <c r="G353" s="3">
        <v>-26.272</v>
      </c>
      <c r="H353" s="3">
        <v>-21.759</v>
      </c>
      <c r="I353" s="3">
        <v>0.752</v>
      </c>
      <c r="J353" s="3">
        <v>-1.733</v>
      </c>
      <c r="K353" s="3">
        <v>-6.49</v>
      </c>
      <c r="L353" s="3">
        <v>3.023</v>
      </c>
      <c r="M353" s="3">
        <v>-24.015</v>
      </c>
      <c r="N353" s="3">
        <v>-28.772</v>
      </c>
      <c r="O353" s="3">
        <v>-19.259</v>
      </c>
      <c r="P353" s="3">
        <v>1.585</v>
      </c>
    </row>
    <row r="354" spans="1:16" s="3" customFormat="1" ht="15.75">
      <c r="A354" s="3" t="s">
        <v>1300</v>
      </c>
      <c r="B354" s="3">
        <v>1437.22</v>
      </c>
      <c r="C354" s="3">
        <v>-1.738</v>
      </c>
      <c r="D354" s="3">
        <v>-4.002</v>
      </c>
      <c r="E354" s="3">
        <v>0.526</v>
      </c>
      <c r="F354" s="3">
        <v>-24.145</v>
      </c>
      <c r="G354" s="3">
        <v>-26.409</v>
      </c>
      <c r="H354" s="3">
        <v>-21.88</v>
      </c>
      <c r="I354" s="3">
        <v>0.755</v>
      </c>
      <c r="J354" s="3">
        <v>-1.738</v>
      </c>
      <c r="K354" s="3">
        <v>-6.511</v>
      </c>
      <c r="L354" s="3">
        <v>3.035</v>
      </c>
      <c r="M354" s="3">
        <v>-24.145</v>
      </c>
      <c r="N354" s="3">
        <v>-28.918</v>
      </c>
      <c r="O354" s="3">
        <v>-19.371</v>
      </c>
      <c r="P354" s="3">
        <v>1.591</v>
      </c>
    </row>
    <row r="355" spans="1:16" s="3" customFormat="1" ht="15.75">
      <c r="A355" s="3" t="s">
        <v>1301</v>
      </c>
      <c r="B355" s="3">
        <v>1437.68</v>
      </c>
      <c r="C355" s="3">
        <v>-1.771</v>
      </c>
      <c r="D355" s="3">
        <v>-4.092</v>
      </c>
      <c r="E355" s="3">
        <v>0.549</v>
      </c>
      <c r="F355" s="3">
        <v>-25.017</v>
      </c>
      <c r="G355" s="3">
        <v>-27.337</v>
      </c>
      <c r="H355" s="3">
        <v>-22.696</v>
      </c>
      <c r="I355" s="3">
        <v>0.773</v>
      </c>
      <c r="J355" s="3">
        <v>-1.771</v>
      </c>
      <c r="K355" s="3">
        <v>-6.663</v>
      </c>
      <c r="L355" s="3">
        <v>3.121</v>
      </c>
      <c r="M355" s="3">
        <v>-25.017</v>
      </c>
      <c r="N355" s="3">
        <v>-29.909</v>
      </c>
      <c r="O355" s="3">
        <v>-20.125</v>
      </c>
      <c r="P355" s="3">
        <v>1.631</v>
      </c>
    </row>
    <row r="356" spans="1:16" s="3" customFormat="1" ht="15.75">
      <c r="A356" s="3" t="s">
        <v>1302</v>
      </c>
      <c r="B356" s="3">
        <v>1437.77</v>
      </c>
      <c r="C356" s="3">
        <v>-1.778</v>
      </c>
      <c r="D356" s="3">
        <v>-4.11</v>
      </c>
      <c r="E356" s="3">
        <v>0.554</v>
      </c>
      <c r="F356" s="3">
        <v>-25.188</v>
      </c>
      <c r="G356" s="3">
        <v>-27.52</v>
      </c>
      <c r="H356" s="3">
        <v>-22.856</v>
      </c>
      <c r="I356" s="3">
        <v>0.777</v>
      </c>
      <c r="J356" s="3">
        <v>-1.778</v>
      </c>
      <c r="K356" s="3">
        <v>-6.694</v>
      </c>
      <c r="L356" s="3">
        <v>3.138</v>
      </c>
      <c r="M356" s="3">
        <v>-25.188</v>
      </c>
      <c r="N356" s="3">
        <v>-30.104</v>
      </c>
      <c r="O356" s="3">
        <v>-20.272</v>
      </c>
      <c r="P356" s="3">
        <v>1.639</v>
      </c>
    </row>
    <row r="357" spans="1:16" s="3" customFormat="1" ht="15.75">
      <c r="A357" s="3" t="s">
        <v>1303</v>
      </c>
      <c r="B357" s="3">
        <v>1437.92</v>
      </c>
      <c r="C357" s="3">
        <v>-1.789</v>
      </c>
      <c r="D357" s="3">
        <v>-4.14</v>
      </c>
      <c r="E357" s="3">
        <v>0.5630000000000001</v>
      </c>
      <c r="F357" s="3">
        <v>-25.479</v>
      </c>
      <c r="G357" s="3">
        <v>-27.831</v>
      </c>
      <c r="H357" s="3">
        <v>-23.127</v>
      </c>
      <c r="I357" s="3">
        <v>0.784</v>
      </c>
      <c r="J357" s="3">
        <v>-1.789</v>
      </c>
      <c r="K357" s="3">
        <v>-6.746</v>
      </c>
      <c r="L357" s="3">
        <v>3.169</v>
      </c>
      <c r="M357" s="3">
        <v>-25.479</v>
      </c>
      <c r="N357" s="3">
        <v>-30.437</v>
      </c>
      <c r="O357" s="3">
        <v>-20.521</v>
      </c>
      <c r="P357" s="3">
        <v>1.653</v>
      </c>
    </row>
    <row r="358" spans="1:16" s="3" customFormat="1" ht="15.75">
      <c r="A358" s="3" t="s">
        <v>1304</v>
      </c>
      <c r="B358" s="3">
        <v>1438.38</v>
      </c>
      <c r="C358" s="3">
        <v>-1.822</v>
      </c>
      <c r="D358" s="3">
        <v>-4.236</v>
      </c>
      <c r="E358" s="3">
        <v>0.592</v>
      </c>
      <c r="F358" s="3">
        <v>-26.354</v>
      </c>
      <c r="G358" s="3">
        <v>-28.768</v>
      </c>
      <c r="H358" s="3">
        <v>-23.94</v>
      </c>
      <c r="I358" s="3">
        <v>0.805</v>
      </c>
      <c r="J358" s="3">
        <v>-1.822</v>
      </c>
      <c r="K358" s="3">
        <v>-6.911</v>
      </c>
      <c r="L358" s="3">
        <v>3.267</v>
      </c>
      <c r="M358" s="3">
        <v>-26.354</v>
      </c>
      <c r="N358" s="3">
        <v>-31.443</v>
      </c>
      <c r="O358" s="3">
        <v>-21.265</v>
      </c>
      <c r="P358" s="3">
        <v>1.696</v>
      </c>
    </row>
    <row r="359" spans="1:16" s="3" customFormat="1" ht="15.75">
      <c r="A359" s="3" t="s">
        <v>1305</v>
      </c>
      <c r="B359" s="3">
        <v>1444.48</v>
      </c>
      <c r="C359" s="3">
        <v>-2.388</v>
      </c>
      <c r="D359" s="3">
        <v>-5.864</v>
      </c>
      <c r="E359" s="3">
        <v>1.088</v>
      </c>
      <c r="F359" s="3">
        <v>-38.111</v>
      </c>
      <c r="G359" s="3">
        <v>-41.587</v>
      </c>
      <c r="H359" s="3">
        <v>-34.634</v>
      </c>
      <c r="I359" s="3">
        <v>1.159</v>
      </c>
      <c r="J359" s="3">
        <v>-2.388</v>
      </c>
      <c r="K359" s="3">
        <v>-9.716</v>
      </c>
      <c r="L359" s="3">
        <v>4.94</v>
      </c>
      <c r="M359" s="3">
        <v>-38.111</v>
      </c>
      <c r="N359" s="3">
        <v>-45.439</v>
      </c>
      <c r="O359" s="3">
        <v>-30.783</v>
      </c>
      <c r="P359" s="3">
        <v>2.443</v>
      </c>
    </row>
    <row r="360" spans="1:16" s="3" customFormat="1" ht="15.75">
      <c r="A360" s="3" t="s">
        <v>1306</v>
      </c>
      <c r="B360" s="3">
        <v>1444.84</v>
      </c>
      <c r="C360" s="3">
        <v>-2.429</v>
      </c>
      <c r="D360" s="3">
        <v>-5.977</v>
      </c>
      <c r="E360" s="3">
        <v>1.119</v>
      </c>
      <c r="F360" s="3">
        <v>-38.811</v>
      </c>
      <c r="G360" s="3">
        <v>-42.359</v>
      </c>
      <c r="H360" s="3">
        <v>-35.263</v>
      </c>
      <c r="I360" s="3">
        <v>1.183</v>
      </c>
      <c r="J360" s="3">
        <v>-2.429</v>
      </c>
      <c r="K360" s="3">
        <v>-9.908</v>
      </c>
      <c r="L360" s="3">
        <v>5.05</v>
      </c>
      <c r="M360" s="3">
        <v>-38.811</v>
      </c>
      <c r="N360" s="3">
        <v>-46.29</v>
      </c>
      <c r="O360" s="3">
        <v>-31.332</v>
      </c>
      <c r="P360" s="3">
        <v>2.493</v>
      </c>
    </row>
    <row r="361" spans="1:16" s="3" customFormat="1" ht="15.75">
      <c r="A361" s="3" t="s">
        <v>1307</v>
      </c>
      <c r="B361" s="3">
        <v>1450.93</v>
      </c>
      <c r="C361" s="3">
        <v>-3.248</v>
      </c>
      <c r="D361" s="3">
        <v>-8.087</v>
      </c>
      <c r="E361" s="3">
        <v>1.591</v>
      </c>
      <c r="F361" s="3">
        <v>-50.821</v>
      </c>
      <c r="G361" s="3">
        <v>-55.66</v>
      </c>
      <c r="H361" s="3">
        <v>-45.982</v>
      </c>
      <c r="I361" s="3">
        <v>1.613</v>
      </c>
      <c r="J361" s="3">
        <v>-3.248</v>
      </c>
      <c r="K361" s="3">
        <v>-13.449</v>
      </c>
      <c r="L361" s="3">
        <v>6.953</v>
      </c>
      <c r="M361" s="3">
        <v>-50.821</v>
      </c>
      <c r="N361" s="3">
        <v>-61.022</v>
      </c>
      <c r="O361" s="3">
        <v>-40.62</v>
      </c>
      <c r="P361" s="3">
        <v>3.4</v>
      </c>
    </row>
    <row r="362" spans="1:16" s="3" customFormat="1" ht="15.75">
      <c r="A362" s="3" t="s">
        <v>1308</v>
      </c>
      <c r="B362" s="3">
        <v>1451.35</v>
      </c>
      <c r="C362" s="3">
        <v>-3.313</v>
      </c>
      <c r="D362" s="3">
        <v>-8.244</v>
      </c>
      <c r="E362" s="3">
        <v>1.618</v>
      </c>
      <c r="F362" s="3">
        <v>-51.649</v>
      </c>
      <c r="G362" s="3">
        <v>-56.58</v>
      </c>
      <c r="H362" s="3">
        <v>-46.719</v>
      </c>
      <c r="I362" s="3">
        <v>1.644</v>
      </c>
      <c r="J362" s="3">
        <v>-3.313</v>
      </c>
      <c r="K362" s="3">
        <v>-13.707</v>
      </c>
      <c r="L362" s="3">
        <v>7.081</v>
      </c>
      <c r="M362" s="3">
        <v>-51.649</v>
      </c>
      <c r="N362" s="3">
        <v>-62.044</v>
      </c>
      <c r="O362" s="3">
        <v>-41.255</v>
      </c>
      <c r="P362" s="3">
        <v>3.465</v>
      </c>
    </row>
    <row r="363" spans="1:16" s="3" customFormat="1" ht="15.75">
      <c r="A363" s="3" t="s">
        <v>1309</v>
      </c>
      <c r="B363" s="3">
        <v>1451.65</v>
      </c>
      <c r="C363" s="3">
        <v>-3.36</v>
      </c>
      <c r="D363" s="3">
        <v>-8.358</v>
      </c>
      <c r="E363" s="3">
        <v>1.6380000000000001</v>
      </c>
      <c r="F363" s="3">
        <v>-52.256</v>
      </c>
      <c r="G363" s="3">
        <v>-57.254</v>
      </c>
      <c r="H363" s="3">
        <v>-47.258</v>
      </c>
      <c r="I363" s="3">
        <v>1.666</v>
      </c>
      <c r="J363" s="3">
        <v>-3.36</v>
      </c>
      <c r="K363" s="3">
        <v>-13.897</v>
      </c>
      <c r="L363" s="3">
        <v>7.176</v>
      </c>
      <c r="M363" s="3">
        <v>-52.256</v>
      </c>
      <c r="N363" s="3">
        <v>-62.793</v>
      </c>
      <c r="O363" s="3">
        <v>-41.72</v>
      </c>
      <c r="P363" s="3">
        <v>3.512</v>
      </c>
    </row>
    <row r="364" spans="1:16" s="3" customFormat="1" ht="15.75">
      <c r="A364" s="3" t="s">
        <v>1310</v>
      </c>
      <c r="B364" s="3">
        <v>1451.76</v>
      </c>
      <c r="C364" s="3">
        <v>-3.378</v>
      </c>
      <c r="D364" s="3">
        <v>-8.4</v>
      </c>
      <c r="E364" s="3">
        <v>1.645</v>
      </c>
      <c r="F364" s="3">
        <v>-52.478</v>
      </c>
      <c r="G364" s="3">
        <v>-57.5</v>
      </c>
      <c r="H364" s="3">
        <v>-47.455</v>
      </c>
      <c r="I364" s="3">
        <v>1.674</v>
      </c>
      <c r="J364" s="3">
        <v>-3.378</v>
      </c>
      <c r="K364" s="3">
        <v>-13.966</v>
      </c>
      <c r="L364" s="3">
        <v>7.211</v>
      </c>
      <c r="M364" s="3">
        <v>-52.478</v>
      </c>
      <c r="N364" s="3">
        <v>-63.066</v>
      </c>
      <c r="O364" s="3">
        <v>-41.889</v>
      </c>
      <c r="P364" s="3">
        <v>3.53</v>
      </c>
    </row>
    <row r="365" spans="1:16" s="3" customFormat="1" ht="15.75">
      <c r="A365" s="3" t="s">
        <v>1311</v>
      </c>
      <c r="B365" s="3">
        <v>1452.07</v>
      </c>
      <c r="C365" s="3">
        <v>-3.425</v>
      </c>
      <c r="D365" s="3">
        <v>-8.515</v>
      </c>
      <c r="E365" s="3">
        <v>1.666</v>
      </c>
      <c r="F365" s="3">
        <v>-53.084</v>
      </c>
      <c r="G365" s="3">
        <v>-58.175</v>
      </c>
      <c r="H365" s="3">
        <v>-47.994</v>
      </c>
      <c r="I365" s="3">
        <v>1.697</v>
      </c>
      <c r="J365" s="3">
        <v>-3.425</v>
      </c>
      <c r="K365" s="3">
        <v>-14.156</v>
      </c>
      <c r="L365" s="3">
        <v>7.306</v>
      </c>
      <c r="M365" s="3">
        <v>-53.084</v>
      </c>
      <c r="N365" s="3">
        <v>-63.815</v>
      </c>
      <c r="O365" s="3">
        <v>-42.353</v>
      </c>
      <c r="P365" s="3">
        <v>3.577</v>
      </c>
    </row>
  </sheetData>
  <mergeCells count="8">
    <mergeCell ref="C8:E8"/>
    <mergeCell ref="F8:H8"/>
    <mergeCell ref="J8:L8"/>
    <mergeCell ref="M8:O8"/>
    <mergeCell ref="C9:E9"/>
    <mergeCell ref="F9:H9"/>
    <mergeCell ref="J9:L9"/>
    <mergeCell ref="M9:O9"/>
  </mergeCells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6">
      <selection activeCell="E33" sqref="E33"/>
    </sheetView>
  </sheetViews>
  <sheetFormatPr defaultColWidth="9.140625" defaultRowHeight="12.75"/>
  <cols>
    <col min="1" max="2" width="11.421875" style="1" customWidth="1"/>
    <col min="3" max="11" width="11.421875" style="3" customWidth="1"/>
    <col min="12" max="256" width="11.421875" style="1" customWidth="1"/>
  </cols>
  <sheetData>
    <row r="1" spans="1:11" s="1" customFormat="1" ht="15.75">
      <c r="A1" s="1" t="s">
        <v>1312</v>
      </c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>
      <c r="A2" s="1" t="s">
        <v>1313</v>
      </c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>
      <c r="A3" s="1" t="s">
        <v>1314</v>
      </c>
      <c r="C3" s="3"/>
      <c r="D3" s="3"/>
      <c r="E3" s="3"/>
      <c r="F3" s="3"/>
      <c r="G3" s="3"/>
      <c r="H3" s="3"/>
      <c r="I3" s="3"/>
      <c r="J3" s="3"/>
      <c r="K3" s="3"/>
    </row>
    <row r="4" spans="3:11" s="1" customFormat="1" ht="15.75">
      <c r="C4" s="3"/>
      <c r="D4" s="3"/>
      <c r="E4" s="3"/>
      <c r="F4" s="3"/>
      <c r="G4" s="3"/>
      <c r="H4" s="3"/>
      <c r="I4" s="3"/>
      <c r="J4" s="3"/>
      <c r="K4" s="3"/>
    </row>
    <row r="5" spans="3:11" s="1" customFormat="1" ht="15.75">
      <c r="C5" s="3"/>
      <c r="D5" s="8" t="s">
        <v>1315</v>
      </c>
      <c r="E5" s="8"/>
      <c r="F5" s="8"/>
      <c r="G5" s="8" t="s">
        <v>1316</v>
      </c>
      <c r="H5" s="8"/>
      <c r="I5" s="3"/>
      <c r="J5" s="3"/>
      <c r="K5" s="3"/>
    </row>
    <row r="6" spans="3:11" s="1" customFormat="1" ht="15.75">
      <c r="C6" s="3"/>
      <c r="D6" s="8" t="s">
        <v>1317</v>
      </c>
      <c r="E6" s="8"/>
      <c r="F6" s="8"/>
      <c r="G6" s="8" t="s">
        <v>1318</v>
      </c>
      <c r="H6" s="8">
        <v>9.034</v>
      </c>
      <c r="I6" s="8" t="s">
        <v>1319</v>
      </c>
      <c r="J6" s="8"/>
      <c r="K6" s="3" t="s">
        <v>1320</v>
      </c>
    </row>
    <row r="7" spans="1:11" s="1" customFormat="1" ht="16.5">
      <c r="A7" s="15" t="s">
        <v>1321</v>
      </c>
      <c r="B7" s="1" t="s">
        <v>1322</v>
      </c>
      <c r="C7" s="3" t="s">
        <v>1323</v>
      </c>
      <c r="D7" s="3" t="s">
        <v>1324</v>
      </c>
      <c r="E7" s="3" t="s">
        <v>1325</v>
      </c>
      <c r="F7" s="3" t="s">
        <v>1326</v>
      </c>
      <c r="G7" s="3" t="s">
        <v>1327</v>
      </c>
      <c r="H7" s="3" t="s">
        <v>1328</v>
      </c>
      <c r="I7" s="3"/>
      <c r="J7" s="3"/>
      <c r="K7" s="3" t="s">
        <v>1329</v>
      </c>
    </row>
    <row r="8" spans="3:11" s="1" customFormat="1" ht="15.75">
      <c r="C8" s="3" t="s">
        <v>1330</v>
      </c>
      <c r="D8" s="3" t="s">
        <v>1331</v>
      </c>
      <c r="E8" s="3" t="s">
        <v>1332</v>
      </c>
      <c r="F8" s="3" t="s">
        <v>1333</v>
      </c>
      <c r="G8" s="3" t="s">
        <v>1334</v>
      </c>
      <c r="H8" s="3" t="s">
        <v>1335</v>
      </c>
      <c r="I8" s="3" t="s">
        <v>1336</v>
      </c>
      <c r="J8" s="3" t="s">
        <v>1337</v>
      </c>
      <c r="K8" s="3"/>
    </row>
    <row r="9" spans="1:11" s="1" customFormat="1" ht="15.75">
      <c r="A9" s="1" t="s">
        <v>1338</v>
      </c>
      <c r="B9" s="1">
        <v>966.8</v>
      </c>
      <c r="C9" s="3">
        <f>-CntrWaveEdgesLAM222!C102</f>
        <v>19.849</v>
      </c>
      <c r="D9" s="3">
        <f>-CntrWaveEdgesLAM222!D102</f>
        <v>30.915</v>
      </c>
      <c r="E9" s="3">
        <f>-CntrWaveEdgesLAM222!E102</f>
        <v>8.782</v>
      </c>
      <c r="F9" s="3">
        <f>-CntrWaveEdgesLAM222!F102</f>
        <v>-14.256</v>
      </c>
      <c r="G9" s="3">
        <f>-CntrWaveEdgesLAM222!G102</f>
        <v>-3.189</v>
      </c>
      <c r="H9" s="3">
        <f>-CntrWaveEdgesLAM222!H102</f>
        <v>-25.322</v>
      </c>
      <c r="I9" s="3">
        <f>H9</f>
        <v>-25.322</v>
      </c>
      <c r="J9" s="3">
        <f>I9*1000/25.4</f>
        <v>-996.9291338582677</v>
      </c>
      <c r="K9" s="3"/>
    </row>
    <row r="10" spans="3:11" s="1" customFormat="1" ht="15.75"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15.75">
      <c r="A11" s="1" t="s">
        <v>1339</v>
      </c>
      <c r="B11" s="1">
        <v>1006.69</v>
      </c>
      <c r="C11" s="3">
        <f>-CntrWaveEdgesLAM222!C133</f>
        <v>-8.327</v>
      </c>
      <c r="D11" s="3">
        <f>-CntrWaveEdgesLAM222!D133</f>
        <v>-1.861</v>
      </c>
      <c r="E11" s="3">
        <f>-CntrWaveEdgesLAM222!E133</f>
        <v>-14.794</v>
      </c>
      <c r="F11" s="3">
        <f>-CntrWaveEdgesLAM222!F133</f>
        <v>9.123</v>
      </c>
      <c r="G11" s="3">
        <f>-CntrWaveEdgesLAM222!G133</f>
        <v>15.589</v>
      </c>
      <c r="H11" s="3">
        <f>-CntrWaveEdgesLAM222!H133</f>
        <v>2.656</v>
      </c>
      <c r="I11" s="8">
        <f>G12</f>
        <v>17.235</v>
      </c>
      <c r="J11" s="3"/>
      <c r="K11" s="3"/>
    </row>
    <row r="12" spans="1:11" s="1" customFormat="1" ht="15.75">
      <c r="A12" s="1" t="s">
        <v>1340</v>
      </c>
      <c r="B12" s="1">
        <v>1007.97</v>
      </c>
      <c r="C12" s="3">
        <f>-CntrWaveEdgesLAM222!C134</f>
        <v>-9.467</v>
      </c>
      <c r="D12" s="3">
        <f>-CntrWaveEdgesLAM222!D134</f>
        <v>-2.485</v>
      </c>
      <c r="E12" s="3">
        <f>-CntrWaveEdgesLAM222!E134</f>
        <v>-16.45</v>
      </c>
      <c r="F12" s="3">
        <f>-CntrWaveEdgesLAM222!F134</f>
        <v>10.253</v>
      </c>
      <c r="G12" s="16">
        <f>-CntrWaveEdgesLAM222!G134</f>
        <v>17.235</v>
      </c>
      <c r="H12" s="3">
        <f>-CntrWaveEdgesLAM222!H134</f>
        <v>3.27</v>
      </c>
      <c r="I12" s="8"/>
      <c r="J12" s="3">
        <f>I11*1000/25.4</f>
        <v>678.5433070866142</v>
      </c>
      <c r="K12" s="3">
        <f>-2000+J12</f>
        <v>-1321.4566929133857</v>
      </c>
    </row>
    <row r="13" spans="3:11" s="1" customFormat="1" ht="15.75"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15.75">
      <c r="A14" s="1" t="s">
        <v>1341</v>
      </c>
      <c r="B14" s="1">
        <v>1040.78</v>
      </c>
      <c r="C14" s="3">
        <f>-CntrWaveEdgesLAM222!C147</f>
        <v>-5.159</v>
      </c>
      <c r="D14" s="3">
        <f>-CntrWaveEdgesLAM222!D147</f>
        <v>1.024</v>
      </c>
      <c r="E14" s="3">
        <f>-CntrWaveEdgesLAM222!E147</f>
        <v>-11.342</v>
      </c>
      <c r="F14" s="3">
        <f>-CntrWaveEdgesLAM222!F147</f>
        <v>4.475</v>
      </c>
      <c r="G14" s="16">
        <f>-CntrWaveEdgesLAM222!G147</f>
        <v>10.658</v>
      </c>
      <c r="H14" s="3">
        <f>-CntrWaveEdgesLAM222!H147</f>
        <v>-1.708</v>
      </c>
      <c r="I14" s="8">
        <f>G14</f>
        <v>10.658</v>
      </c>
      <c r="J14" s="3">
        <f>I14*1000/25.4</f>
        <v>419.60629921259846</v>
      </c>
      <c r="K14" s="3">
        <f>-2000+J14</f>
        <v>-1580.3937007874015</v>
      </c>
    </row>
    <row r="15" spans="1:11" s="1" customFormat="1" ht="15.75">
      <c r="A15" s="1" t="s">
        <v>1342</v>
      </c>
      <c r="B15" s="1">
        <v>1042.05</v>
      </c>
      <c r="C15" s="3">
        <f>-CntrWaveEdgesLAM222!C148</f>
        <v>-4.704</v>
      </c>
      <c r="D15" s="3">
        <f>-CntrWaveEdgesLAM222!D148</f>
        <v>1.965</v>
      </c>
      <c r="E15" s="3">
        <f>-CntrWaveEdgesLAM222!E148</f>
        <v>-11.373</v>
      </c>
      <c r="F15" s="3">
        <f>-CntrWaveEdgesLAM222!F148</f>
        <v>3.8890000000000002</v>
      </c>
      <c r="G15" s="3">
        <f>-CntrWaveEdgesLAM222!G148</f>
        <v>10.557</v>
      </c>
      <c r="H15" s="3">
        <f>-CntrWaveEdgesLAM222!H148</f>
        <v>-2.78</v>
      </c>
      <c r="I15" s="8"/>
      <c r="J15" s="3"/>
      <c r="K15" s="3"/>
    </row>
    <row r="16" spans="3:11" s="1" customFormat="1" ht="15.75">
      <c r="C16" s="3"/>
      <c r="D16" s="3"/>
      <c r="E16" s="3"/>
      <c r="F16" s="3"/>
      <c r="G16" s="3"/>
      <c r="H16" s="3"/>
      <c r="I16" s="3"/>
      <c r="J16" s="3"/>
      <c r="K16" s="3"/>
    </row>
    <row r="17" spans="3:11" s="1" customFormat="1" ht="15.75">
      <c r="C17" s="3"/>
      <c r="D17" s="8" t="s">
        <v>1343</v>
      </c>
      <c r="E17" s="8"/>
      <c r="F17" s="8"/>
      <c r="G17" s="8" t="s">
        <v>1344</v>
      </c>
      <c r="H17" s="8"/>
      <c r="I17" s="3"/>
      <c r="J17" s="3"/>
      <c r="K17" s="3"/>
    </row>
    <row r="18" spans="3:11" s="1" customFormat="1" ht="15.75">
      <c r="C18" s="3"/>
      <c r="D18" s="8" t="s">
        <v>1345</v>
      </c>
      <c r="E18" s="8"/>
      <c r="F18" s="8"/>
      <c r="G18" s="8" t="s">
        <v>1346</v>
      </c>
      <c r="H18" s="8">
        <v>9.034</v>
      </c>
      <c r="I18" s="8" t="s">
        <v>1347</v>
      </c>
      <c r="J18" s="8"/>
      <c r="K18" s="3" t="s">
        <v>1348</v>
      </c>
    </row>
    <row r="19" spans="1:11" s="1" customFormat="1" ht="16.5">
      <c r="A19" s="15" t="s">
        <v>1349</v>
      </c>
      <c r="B19" s="1" t="s">
        <v>1350</v>
      </c>
      <c r="C19" s="3" t="s">
        <v>1351</v>
      </c>
      <c r="D19" s="3" t="s">
        <v>1352</v>
      </c>
      <c r="E19" s="3" t="s">
        <v>1353</v>
      </c>
      <c r="F19" s="3" t="s">
        <v>1354</v>
      </c>
      <c r="G19" s="3" t="s">
        <v>1355</v>
      </c>
      <c r="H19" s="3" t="s">
        <v>1356</v>
      </c>
      <c r="I19" s="3"/>
      <c r="J19" s="3"/>
      <c r="K19" s="3" t="s">
        <v>1357</v>
      </c>
    </row>
    <row r="20" spans="3:11" s="1" customFormat="1" ht="15.75">
      <c r="C20" s="3" t="s">
        <v>1358</v>
      </c>
      <c r="D20" s="3" t="s">
        <v>1359</v>
      </c>
      <c r="E20" s="3" t="s">
        <v>1360</v>
      </c>
      <c r="F20" s="3" t="s">
        <v>1361</v>
      </c>
      <c r="G20" s="3" t="s">
        <v>1362</v>
      </c>
      <c r="H20" s="3" t="s">
        <v>1363</v>
      </c>
      <c r="I20" s="3" t="s">
        <v>1364</v>
      </c>
      <c r="J20" s="3" t="s">
        <v>1365</v>
      </c>
      <c r="K20" s="3"/>
    </row>
    <row r="21" spans="1:11" s="1" customFormat="1" ht="15.75">
      <c r="A21" s="1" t="s">
        <v>1366</v>
      </c>
      <c r="B21" s="1">
        <v>1109.97</v>
      </c>
      <c r="C21" s="3">
        <f>-CntrWaveEdgesLAM321!C150</f>
        <v>-4.906</v>
      </c>
      <c r="D21" s="3">
        <f>-CntrWaveEdgesLAM321!K150</f>
        <v>0.154</v>
      </c>
      <c r="E21" s="3">
        <f>-CntrWaveEdgesLAM321!L150</f>
        <v>-9.967</v>
      </c>
      <c r="F21" s="3">
        <f>-CntrWaveEdgesLAM321!M150</f>
        <v>6.186</v>
      </c>
      <c r="G21" s="16">
        <f>-CntrWaveEdgesLAM321!N150</f>
        <v>11.247</v>
      </c>
      <c r="H21" s="3">
        <f>-CntrWaveEdgesLAM321!O150</f>
        <v>1.1260000000000001</v>
      </c>
      <c r="I21" s="8">
        <f>G21</f>
        <v>11.247</v>
      </c>
      <c r="J21" s="3">
        <f>I21*1000/25.4</f>
        <v>442.7952755905512</v>
      </c>
      <c r="K21" s="3">
        <f>-2000+J21</f>
        <v>-1557.2047244094488</v>
      </c>
    </row>
    <row r="22" spans="1:11" s="1" customFormat="1" ht="15.75">
      <c r="A22" s="1" t="s">
        <v>1367</v>
      </c>
      <c r="B22" s="1">
        <v>1111.25</v>
      </c>
      <c r="C22" s="3">
        <f>-CntrWaveEdgesLAM321!C151</f>
        <v>-4.286</v>
      </c>
      <c r="D22" s="3">
        <f>-CntrWaveEdgesLAM321!K151</f>
        <v>1.173</v>
      </c>
      <c r="E22" s="3">
        <f>-CntrWaveEdgesLAM321!L151</f>
        <v>-9.745</v>
      </c>
      <c r="F22" s="3">
        <f>-CntrWaveEdgesLAM321!M151</f>
        <v>5.282</v>
      </c>
      <c r="G22" s="3">
        <f>-CntrWaveEdgesLAM321!N151</f>
        <v>10.741</v>
      </c>
      <c r="H22" s="3">
        <f>-CntrWaveEdgesLAM321!O151</f>
        <v>-0.177</v>
      </c>
      <c r="I22" s="8"/>
      <c r="J22" s="3"/>
      <c r="K22" s="3"/>
    </row>
    <row r="23" spans="3:11" s="1" customFormat="1" ht="15.75">
      <c r="C23" s="3"/>
      <c r="D23" s="3"/>
      <c r="E23" s="3"/>
      <c r="F23" s="3"/>
      <c r="G23" s="3"/>
      <c r="H23" s="3"/>
      <c r="I23" s="3"/>
      <c r="J23" s="3"/>
      <c r="K23" s="3"/>
    </row>
    <row r="24" spans="1:11" s="1" customFormat="1" ht="15.75">
      <c r="A24" s="1" t="s">
        <v>1368</v>
      </c>
      <c r="B24" s="1">
        <v>1133.87</v>
      </c>
      <c r="C24" s="3">
        <f>-CntrWaveEdgesLAM321!C159</f>
        <v>4.983</v>
      </c>
      <c r="D24" s="3">
        <f>-CntrWaveEdgesLAM321!K159</f>
        <v>12.21</v>
      </c>
      <c r="E24" s="3">
        <f>-CntrWaveEdgesLAM321!L159</f>
        <v>-2.243</v>
      </c>
      <c r="F24" s="3">
        <f>-CntrWaveEdgesLAM321!M159</f>
        <v>-7.498</v>
      </c>
      <c r="G24" s="3">
        <f>-CntrWaveEdgesLAM321!N159</f>
        <v>-0.272</v>
      </c>
      <c r="H24" s="16">
        <f>-CntrWaveEdgesLAM321!O159</f>
        <v>-14.725</v>
      </c>
      <c r="I24" s="8">
        <f>H24</f>
        <v>-14.725</v>
      </c>
      <c r="J24" s="3"/>
      <c r="K24" s="3"/>
    </row>
    <row r="25" spans="1:11" s="1" customFormat="1" ht="15.75">
      <c r="A25" s="1" t="s">
        <v>1369</v>
      </c>
      <c r="B25" s="1">
        <v>1135.14</v>
      </c>
      <c r="C25" s="3">
        <f>-CntrWaveEdgesLAM321!C160</f>
        <v>5.355</v>
      </c>
      <c r="D25" s="3">
        <f>-CntrWaveEdgesLAM321!K160</f>
        <v>12.068</v>
      </c>
      <c r="E25" s="3">
        <f>-CntrWaveEdgesLAM321!L160</f>
        <v>-1.358</v>
      </c>
      <c r="F25" s="3">
        <f>-CntrWaveEdgesLAM321!M160</f>
        <v>-7.937</v>
      </c>
      <c r="G25" s="3">
        <f>-CntrWaveEdgesLAM321!N160</f>
        <v>-1.224</v>
      </c>
      <c r="H25" s="3">
        <f>-CntrWaveEdgesLAM321!O160</f>
        <v>-14.65</v>
      </c>
      <c r="I25" s="8"/>
      <c r="J25" s="3">
        <f>I24*1000/25.4</f>
        <v>-579.724409448819</v>
      </c>
      <c r="K25" s="3">
        <f>2000+J25</f>
        <v>1420.275590551181</v>
      </c>
    </row>
    <row r="26" spans="3:11" s="1" customFormat="1" ht="15.75"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 ht="15.75">
      <c r="A27" s="1" t="s">
        <v>1370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s="1" customFormat="1" ht="15.75">
      <c r="A28" s="1" t="s">
        <v>1371</v>
      </c>
      <c r="B28" s="1"/>
      <c r="C28" s="3" t="s">
        <v>1372</v>
      </c>
      <c r="D28" s="3"/>
      <c r="E28" s="3" t="s">
        <v>1373</v>
      </c>
      <c r="F28" s="3"/>
      <c r="G28" s="3"/>
      <c r="H28" s="3"/>
      <c r="I28" s="3"/>
      <c r="J28" s="3"/>
      <c r="K28" s="3"/>
    </row>
    <row r="29" spans="3:11" s="1" customFormat="1" ht="15.75">
      <c r="C29" s="3" t="s">
        <v>1374</v>
      </c>
      <c r="D29" s="3"/>
      <c r="E29" s="3"/>
      <c r="F29" s="3"/>
      <c r="G29" s="3"/>
      <c r="H29" s="3"/>
      <c r="I29" s="3"/>
      <c r="J29" s="3"/>
      <c r="K29" s="3"/>
    </row>
    <row r="30" spans="1:11" s="1" customFormat="1" ht="15.75">
      <c r="A30" s="3" t="s">
        <v>1375</v>
      </c>
      <c r="B30" s="1"/>
      <c r="C30" s="3">
        <v>-1237</v>
      </c>
      <c r="D30" s="3"/>
      <c r="E30" s="3">
        <f>C30-K12</f>
        <v>84.45669291338572</v>
      </c>
      <c r="F30" s="3"/>
      <c r="G30" s="3"/>
      <c r="H30" s="3"/>
      <c r="I30" s="3"/>
      <c r="J30" s="3"/>
      <c r="K30" s="3"/>
    </row>
    <row r="31" spans="1:11" s="1" customFormat="1" ht="15.75">
      <c r="A31" s="3" t="s">
        <v>1376</v>
      </c>
      <c r="B31" s="1"/>
      <c r="C31" s="3">
        <v>-1410</v>
      </c>
      <c r="D31" s="3"/>
      <c r="E31" s="3">
        <f>C31-K14</f>
        <v>170.39370078740149</v>
      </c>
      <c r="F31" s="3"/>
      <c r="G31" s="3"/>
      <c r="H31" s="3"/>
      <c r="I31" s="3"/>
      <c r="J31" s="3"/>
      <c r="K31" s="3"/>
    </row>
    <row r="32" spans="1:11" s="1" customFormat="1" ht="15.75">
      <c r="A32" s="3" t="s">
        <v>1377</v>
      </c>
      <c r="B32" s="1"/>
      <c r="C32" s="3">
        <v>-1415</v>
      </c>
      <c r="D32" s="3"/>
      <c r="E32" s="3">
        <f>C32-K21</f>
        <v>142.20472440944877</v>
      </c>
      <c r="F32" s="3"/>
      <c r="G32" s="3"/>
      <c r="H32" s="3"/>
      <c r="I32" s="3"/>
      <c r="J32" s="3"/>
      <c r="K32" s="3"/>
    </row>
    <row r="33" spans="1:11" s="1" customFormat="1" ht="15.75">
      <c r="A33" s="3" t="s">
        <v>1378</v>
      </c>
      <c r="B33" s="1"/>
      <c r="C33" s="3">
        <v>1340</v>
      </c>
      <c r="D33" s="3"/>
      <c r="E33" s="3">
        <f>K25-C33</f>
        <v>80.27559055118104</v>
      </c>
      <c r="F33" s="3"/>
      <c r="G33" s="3"/>
      <c r="H33" s="3"/>
      <c r="I33" s="3"/>
      <c r="J33" s="3"/>
      <c r="K33" s="3"/>
    </row>
  </sheetData>
  <mergeCells count="14">
    <mergeCell ref="D5:E5"/>
    <mergeCell ref="G5:H5"/>
    <mergeCell ref="D6:E6"/>
    <mergeCell ref="G6:H6"/>
    <mergeCell ref="I6:J6"/>
    <mergeCell ref="I11:I12"/>
    <mergeCell ref="I14:I15"/>
    <mergeCell ref="D17:E17"/>
    <mergeCell ref="G17:H17"/>
    <mergeCell ref="D18:E18"/>
    <mergeCell ref="G18:H18"/>
    <mergeCell ref="I18:J18"/>
    <mergeCell ref="I21:I22"/>
    <mergeCell ref="I24:I25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2" sqref="J2"/>
    </sheetView>
  </sheetViews>
  <sheetFormatPr defaultColWidth="9.140625" defaultRowHeight="12.75"/>
  <cols>
    <col min="1" max="8" width="11.57421875" style="1" customWidth="1"/>
    <col min="9" max="10" width="11.57421875" style="3" customWidth="1"/>
    <col min="11" max="256" width="11.57421875" style="1" customWidth="1"/>
  </cols>
  <sheetData>
    <row r="1" spans="1:10" s="1" customFormat="1" ht="15.75">
      <c r="A1" s="1" t="s">
        <v>54</v>
      </c>
      <c r="I1" s="3"/>
      <c r="J1" s="3"/>
    </row>
    <row r="2" spans="9:10" s="1" customFormat="1" ht="15.75">
      <c r="I2" s="3"/>
      <c r="J2" s="3"/>
    </row>
    <row r="3" spans="3:10" s="1" customFormat="1" ht="15.75">
      <c r="C3" s="1" t="s">
        <v>55</v>
      </c>
      <c r="D3" s="4"/>
      <c r="E3" s="4"/>
      <c r="G3" s="1" t="s">
        <v>56</v>
      </c>
      <c r="H3" s="4"/>
      <c r="I3" s="3"/>
      <c r="J3" s="3"/>
    </row>
    <row r="4" spans="3:10" s="1" customFormat="1" ht="15.75">
      <c r="C4" s="2" t="s">
        <v>57</v>
      </c>
      <c r="D4" s="2"/>
      <c r="E4" s="4"/>
      <c r="G4" s="2" t="s">
        <v>58</v>
      </c>
      <c r="H4" s="2"/>
      <c r="I4" s="3"/>
      <c r="J4" s="3"/>
    </row>
    <row r="5" spans="3:10" s="1" customFormat="1" ht="15.75">
      <c r="C5" s="1" t="s">
        <v>59</v>
      </c>
      <c r="D5" s="4" t="s">
        <v>60</v>
      </c>
      <c r="E5" s="4" t="s">
        <v>61</v>
      </c>
      <c r="F5" s="1"/>
      <c r="G5" s="1" t="s">
        <v>62</v>
      </c>
      <c r="H5" s="4" t="s">
        <v>63</v>
      </c>
      <c r="I5" s="3" t="s">
        <v>64</v>
      </c>
      <c r="J5" s="3"/>
    </row>
    <row r="6" spans="9:10" s="1" customFormat="1" ht="15.75">
      <c r="I6" s="3"/>
      <c r="J6" s="3"/>
    </row>
    <row r="7" spans="1:10" s="1" customFormat="1" ht="15.75">
      <c r="A7" s="1" t="s">
        <v>65</v>
      </c>
      <c r="G7" s="1">
        <v>-0.32</v>
      </c>
      <c r="H7" s="1">
        <v>-0.83</v>
      </c>
      <c r="I7" s="3"/>
      <c r="J7" s="3"/>
    </row>
    <row r="8" spans="1:10" s="1" customFormat="1" ht="15.75">
      <c r="A8" s="1" t="s">
        <v>66</v>
      </c>
      <c r="B8" s="1"/>
      <c r="C8" s="1">
        <v>17.25</v>
      </c>
      <c r="D8" s="4">
        <v>17.22</v>
      </c>
      <c r="E8" s="4">
        <f>D8-C8</f>
        <v>-0.030000000000001137</v>
      </c>
      <c r="F8" s="1"/>
      <c r="G8" s="1">
        <v>19.93</v>
      </c>
      <c r="H8" s="1">
        <v>13.66</v>
      </c>
      <c r="I8" s="3">
        <f>H8-G8</f>
        <v>-6.27</v>
      </c>
      <c r="J8" s="3"/>
    </row>
    <row r="9" spans="1:10" s="1" customFormat="1" ht="15.75">
      <c r="A9" s="1" t="s">
        <v>67</v>
      </c>
      <c r="B9" s="1"/>
      <c r="C9" s="1">
        <v>0.1478</v>
      </c>
      <c r="D9" s="4">
        <v>-8.89</v>
      </c>
      <c r="E9" s="4">
        <f>D9-C9</f>
        <v>-9.0378</v>
      </c>
      <c r="F9" s="1"/>
      <c r="G9" s="1">
        <v>1.97</v>
      </c>
      <c r="H9" s="1">
        <v>-8.6</v>
      </c>
      <c r="I9" s="3">
        <f>H9-G9</f>
        <v>-10.57</v>
      </c>
      <c r="J9" s="3"/>
    </row>
    <row r="10" spans="1:10" s="1" customFormat="1" ht="15.75">
      <c r="A10" s="1" t="s">
        <v>68</v>
      </c>
      <c r="B10" s="1"/>
      <c r="C10" s="1">
        <v>-10.96</v>
      </c>
      <c r="D10" s="4">
        <v>25.25</v>
      </c>
      <c r="E10" s="4">
        <f>D10-C10</f>
        <v>36.21</v>
      </c>
      <c r="F10" s="1"/>
      <c r="G10" s="1">
        <v>-12.94</v>
      </c>
      <c r="H10" s="1">
        <v>18.63</v>
      </c>
      <c r="I10" s="3">
        <f>H10-G10</f>
        <v>31.57</v>
      </c>
      <c r="J10" s="3"/>
    </row>
    <row r="11" spans="1:10" s="1" customFormat="1" ht="15.75">
      <c r="A11" s="1" t="s">
        <v>69</v>
      </c>
      <c r="B11" s="1"/>
      <c r="C11" s="1">
        <v>6.746</v>
      </c>
      <c r="D11" s="4">
        <v>6.208</v>
      </c>
      <c r="E11" s="4">
        <f>D11-C11</f>
        <v>-0.5380000000000003</v>
      </c>
      <c r="F11" s="1"/>
      <c r="G11" s="1">
        <v>5.54</v>
      </c>
      <c r="H11" s="1">
        <v>5.52</v>
      </c>
      <c r="I11" s="3">
        <f>H11-G11</f>
        <v>-0.020000000000000462</v>
      </c>
      <c r="J11" s="3"/>
    </row>
    <row r="12" spans="1:10" s="1" customFormat="1" ht="15.75">
      <c r="A12" s="1" t="s">
        <v>70</v>
      </c>
      <c r="B12" s="1"/>
      <c r="C12" s="1">
        <v>17.98</v>
      </c>
      <c r="D12" s="4">
        <v>-15.88</v>
      </c>
      <c r="E12" s="4">
        <f>D12-C12</f>
        <v>-33.86</v>
      </c>
      <c r="F12" s="1"/>
      <c r="G12" s="1">
        <v>21.74</v>
      </c>
      <c r="H12" s="1">
        <v>-11.33</v>
      </c>
      <c r="I12" s="3">
        <f>H12-G12</f>
        <v>-33.07</v>
      </c>
      <c r="J12" s="3"/>
    </row>
    <row r="13" spans="1:10" s="1" customFormat="1" ht="15.75">
      <c r="A13" s="1" t="s">
        <v>71</v>
      </c>
      <c r="B13" s="1"/>
      <c r="C13" s="1">
        <v>-1.734</v>
      </c>
      <c r="D13" s="4">
        <v>4.419</v>
      </c>
      <c r="E13" s="4">
        <f>D13-C13</f>
        <v>6.153</v>
      </c>
      <c r="F13" s="1"/>
      <c r="G13" s="1">
        <v>-3.45</v>
      </c>
      <c r="H13" s="1">
        <v>5.65</v>
      </c>
      <c r="I13" s="3">
        <f>H13-G13</f>
        <v>9.100000000000001</v>
      </c>
      <c r="J13" s="3"/>
    </row>
    <row r="14" spans="1:10" s="1" customFormat="1" ht="15.75">
      <c r="A14" s="1" t="s">
        <v>72</v>
      </c>
      <c r="B14" s="1"/>
      <c r="C14" s="1">
        <v>-18.55</v>
      </c>
      <c r="D14" s="4">
        <v>22.94</v>
      </c>
      <c r="E14" s="4">
        <f>D14-C14</f>
        <v>41.49</v>
      </c>
      <c r="F14" s="1"/>
      <c r="G14" s="1">
        <v>-22.5</v>
      </c>
      <c r="H14" s="1">
        <v>17.44</v>
      </c>
      <c r="I14" s="3">
        <f>H14-G14</f>
        <v>39.94</v>
      </c>
      <c r="J14" s="3"/>
    </row>
    <row r="15" spans="1:10" s="1" customFormat="1" ht="15.75">
      <c r="A15" s="1" t="s">
        <v>73</v>
      </c>
      <c r="B15" s="1"/>
      <c r="C15" s="1">
        <v>-13.32</v>
      </c>
      <c r="D15" s="4">
        <v>-12.87</v>
      </c>
      <c r="E15" s="4">
        <f>D15-C15</f>
        <v>0.45000000000000107</v>
      </c>
      <c r="F15" s="1"/>
      <c r="G15" s="1">
        <v>-1.25</v>
      </c>
      <c r="H15" s="1">
        <v>-1</v>
      </c>
      <c r="I15" s="3">
        <f>H15-G15</f>
        <v>0.25</v>
      </c>
      <c r="J15" s="3"/>
    </row>
    <row r="16" spans="1:10" s="1" customFormat="1" ht="15.75">
      <c r="A16" s="1" t="s">
        <v>74</v>
      </c>
      <c r="B16" s="1"/>
      <c r="C16" s="1">
        <v>-0.5027</v>
      </c>
      <c r="D16" s="4">
        <v>-0.6603</v>
      </c>
      <c r="E16" s="4">
        <f>D16-C16</f>
        <v>-0.15759999999999996</v>
      </c>
      <c r="F16" s="1"/>
      <c r="G16" s="1">
        <v>0.7</v>
      </c>
      <c r="H16" s="1">
        <v>0.53</v>
      </c>
      <c r="I16" s="3">
        <f>H16-G16</f>
        <v>-0.16999999999999993</v>
      </c>
      <c r="J16" s="3"/>
    </row>
    <row r="17" spans="1:10" s="1" customFormat="1" ht="15.75">
      <c r="A17" s="1" t="s">
        <v>75</v>
      </c>
      <c r="B17" s="1"/>
      <c r="C17" s="1">
        <v>0.2639</v>
      </c>
      <c r="D17" s="4">
        <v>-0.4086</v>
      </c>
      <c r="E17" s="4">
        <f>D17-C17</f>
        <v>-0.6725000000000001</v>
      </c>
      <c r="F17" s="1"/>
      <c r="G17" s="1">
        <v>0.9</v>
      </c>
      <c r="H17" s="1">
        <v>2.08</v>
      </c>
      <c r="I17" s="3">
        <f>H17-G17</f>
        <v>1.1800000000000002</v>
      </c>
      <c r="J17" s="3"/>
    </row>
    <row r="18" spans="1:10" s="1" customFormat="1" ht="15.75">
      <c r="A18" s="1" t="s">
        <v>76</v>
      </c>
      <c r="B18" s="1"/>
      <c r="C18" s="1">
        <v>0.8517</v>
      </c>
      <c r="D18" s="4">
        <v>0.5736</v>
      </c>
      <c r="E18" s="4">
        <f>D18-C18</f>
        <v>-0.2781</v>
      </c>
      <c r="F18" s="1"/>
      <c r="G18" s="1">
        <v>-0.19</v>
      </c>
      <c r="H18" s="1">
        <v>-0.38</v>
      </c>
      <c r="I18" s="3">
        <f>H18-G18</f>
        <v>-0.19</v>
      </c>
      <c r="J18" s="3"/>
    </row>
    <row r="19" spans="1:10" s="1" customFormat="1" ht="15.75">
      <c r="A19" s="1" t="s">
        <v>77</v>
      </c>
      <c r="B19" s="1"/>
      <c r="C19" s="1">
        <v>3.343</v>
      </c>
      <c r="D19" s="4">
        <v>2.068</v>
      </c>
      <c r="E19" s="4">
        <f>D19-C19</f>
        <v>-1.275</v>
      </c>
      <c r="F19" s="1"/>
      <c r="G19" s="1">
        <v>3.19</v>
      </c>
      <c r="H19" s="1">
        <v>0.98</v>
      </c>
      <c r="I19" s="3">
        <f>H19-G19</f>
        <v>-2.21</v>
      </c>
      <c r="J19" s="3"/>
    </row>
    <row r="20" spans="1:10" s="1" customFormat="1" ht="15.75">
      <c r="A20" s="1" t="s">
        <v>78</v>
      </c>
      <c r="B20" s="1"/>
      <c r="C20" s="1">
        <v>3.19</v>
      </c>
      <c r="D20" s="4">
        <v>1.865</v>
      </c>
      <c r="E20" s="4">
        <f>D20-C20</f>
        <v>-1.325</v>
      </c>
      <c r="F20" s="1"/>
      <c r="G20" s="1">
        <v>4.94</v>
      </c>
      <c r="H20" s="1">
        <v>1.82</v>
      </c>
      <c r="I20" s="3">
        <f>H20-G20</f>
        <v>-3.12</v>
      </c>
      <c r="J20" s="3"/>
    </row>
    <row r="21" spans="1:10" s="1" customFormat="1" ht="15.75">
      <c r="A21" s="1" t="s">
        <v>79</v>
      </c>
      <c r="B21" s="1"/>
      <c r="C21" s="1">
        <v>3.311</v>
      </c>
      <c r="D21" s="4">
        <v>2.053</v>
      </c>
      <c r="E21" s="4">
        <f>D21-C21</f>
        <v>-1.258</v>
      </c>
      <c r="F21" s="1"/>
      <c r="G21" s="1">
        <v>4.5</v>
      </c>
      <c r="H21" s="1">
        <v>4.25</v>
      </c>
      <c r="I21" s="3">
        <f>H21-G21</f>
        <v>-0.25</v>
      </c>
      <c r="J21" s="3"/>
    </row>
    <row r="22" spans="1:10" s="1" customFormat="1" ht="15.75">
      <c r="A22" s="1" t="s">
        <v>80</v>
      </c>
      <c r="B22" s="1"/>
      <c r="C22" s="1">
        <v>0.0333</v>
      </c>
      <c r="D22" s="4">
        <v>0.0148</v>
      </c>
      <c r="E22" s="4">
        <f>D22-C22</f>
        <v>-0.018500000000000003</v>
      </c>
      <c r="F22" s="1"/>
      <c r="G22" s="1">
        <v>-1.2</v>
      </c>
      <c r="H22" s="1">
        <v>-0.32</v>
      </c>
      <c r="I22" s="3">
        <f>H22-G22</f>
        <v>0.8799999999999999</v>
      </c>
      <c r="J22" s="3"/>
    </row>
    <row r="23" spans="1:10" s="1" customFormat="1" ht="15.75">
      <c r="A23" s="1" t="s">
        <v>81</v>
      </c>
      <c r="B23" s="1"/>
      <c r="C23" s="1">
        <v>-9.89</v>
      </c>
      <c r="D23" s="4">
        <v>-9.507</v>
      </c>
      <c r="E23" s="4">
        <f>D23-C23</f>
        <v>0.3830000000000009</v>
      </c>
      <c r="F23" s="1"/>
      <c r="G23" s="1">
        <v>-9.76</v>
      </c>
      <c r="H23" s="1">
        <v>-9.11</v>
      </c>
      <c r="I23" s="3">
        <f>H23-G23</f>
        <v>0.6500000000000004</v>
      </c>
      <c r="J23" s="3"/>
    </row>
    <row r="24" spans="1:10" s="1" customFormat="1" ht="15.75">
      <c r="A24" s="1" t="s">
        <v>82</v>
      </c>
      <c r="B24" s="1"/>
      <c r="C24" s="1">
        <v>-17.19</v>
      </c>
      <c r="D24" s="4">
        <v>-17.4</v>
      </c>
      <c r="E24" s="4">
        <f>D24-C24</f>
        <v>-0.2099999999999973</v>
      </c>
      <c r="F24" s="1"/>
      <c r="G24" s="1">
        <v>-19.94</v>
      </c>
      <c r="H24" s="1">
        <v>-14.21</v>
      </c>
      <c r="I24" s="3">
        <f>H24-G24</f>
        <v>5.73</v>
      </c>
      <c r="J24" s="3"/>
    </row>
    <row r="25" spans="1:10" s="1" customFormat="1" ht="15.75">
      <c r="A25" s="1" t="s">
        <v>83</v>
      </c>
      <c r="I25" s="3"/>
      <c r="J25" s="3"/>
    </row>
    <row r="26" spans="1:10" s="1" customFormat="1" ht="15.75">
      <c r="A26" s="1" t="s">
        <v>84</v>
      </c>
      <c r="I26" s="3"/>
      <c r="J26" s="3"/>
    </row>
    <row r="27" spans="9:10" s="1" customFormat="1" ht="15.75">
      <c r="I27" s="3"/>
      <c r="J27" s="3"/>
    </row>
    <row r="28" spans="1:10" s="1" customFormat="1" ht="15.75">
      <c r="A28" s="1" t="s">
        <v>85</v>
      </c>
      <c r="B28" s="1"/>
      <c r="C28" s="1">
        <v>0.002</v>
      </c>
      <c r="D28" s="4">
        <v>0.0012</v>
      </c>
      <c r="G28" s="4">
        <v>0.0019</v>
      </c>
      <c r="H28" s="4">
        <v>0.0019</v>
      </c>
      <c r="I28" s="3"/>
      <c r="J28" s="3"/>
    </row>
  </sheetData>
  <mergeCells count="2">
    <mergeCell ref="C4:D4"/>
    <mergeCell ref="G4:H4"/>
  </mergeCells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O1">
      <pane xSplit="6463" topLeftCell="Y1" activePane="topRight" state="split"/>
      <selection pane="topLeft" activeCell="Y28" sqref="Y28"/>
      <selection pane="topRight" activeCell="Y28" sqref="Y28"/>
    </sheetView>
  </sheetViews>
  <sheetFormatPr defaultColWidth="9.140625" defaultRowHeight="12.75"/>
  <cols>
    <col min="1" max="8" width="14.140625" style="5" customWidth="1"/>
    <col min="9" max="10" width="14.140625" style="3" customWidth="1"/>
    <col min="11" max="26" width="14.140625" style="5" customWidth="1"/>
    <col min="27" max="31" width="14.7109375" style="5" customWidth="1"/>
    <col min="32" max="256" width="14.140625" style="5" customWidth="1"/>
  </cols>
  <sheetData>
    <row r="1" spans="1:10" s="5" customFormat="1" ht="15.75">
      <c r="A1" s="5" t="s">
        <v>86</v>
      </c>
      <c r="I1" s="3"/>
      <c r="J1" s="3"/>
    </row>
    <row r="2" spans="9:10" s="5" customFormat="1" ht="15.75">
      <c r="I2" s="3" t="s">
        <v>87</v>
      </c>
      <c r="J2" s="3" t="s">
        <v>88</v>
      </c>
    </row>
    <row r="3" spans="1:34" s="5" customFormat="1" ht="15.75">
      <c r="A3" s="5" t="s">
        <v>89</v>
      </c>
      <c r="D3" s="5" t="s">
        <v>90</v>
      </c>
      <c r="E3" s="5" t="s">
        <v>91</v>
      </c>
      <c r="F3" s="5" t="s">
        <v>92</v>
      </c>
      <c r="G3" s="5" t="s">
        <v>93</v>
      </c>
      <c r="H3" s="5" t="s">
        <v>94</v>
      </c>
      <c r="I3" s="5"/>
      <c r="J3" s="3" t="s">
        <v>95</v>
      </c>
      <c r="K3" s="5" t="s">
        <v>96</v>
      </c>
      <c r="L3" s="5" t="s">
        <v>97</v>
      </c>
      <c r="M3" s="5" t="s">
        <v>98</v>
      </c>
      <c r="N3" s="5" t="s">
        <v>99</v>
      </c>
      <c r="O3" s="5" t="s">
        <v>100</v>
      </c>
      <c r="P3" s="5" t="s">
        <v>101</v>
      </c>
      <c r="Q3" s="5" t="s">
        <v>102</v>
      </c>
      <c r="R3" s="5" t="s">
        <v>103</v>
      </c>
      <c r="S3" s="5" t="s">
        <v>104</v>
      </c>
      <c r="T3" s="5" t="s">
        <v>105</v>
      </c>
      <c r="U3" s="5" t="s">
        <v>106</v>
      </c>
      <c r="V3" s="5" t="s">
        <v>107</v>
      </c>
      <c r="W3" s="5" t="s">
        <v>108</v>
      </c>
      <c r="X3" s="5" t="s">
        <v>109</v>
      </c>
      <c r="Y3" s="5" t="s">
        <v>110</v>
      </c>
      <c r="Z3" s="5" t="s">
        <v>111</v>
      </c>
      <c r="AA3" s="5" t="s">
        <v>112</v>
      </c>
      <c r="AB3" s="5" t="s">
        <v>113</v>
      </c>
      <c r="AC3" s="5" t="s">
        <v>114</v>
      </c>
      <c r="AD3" s="5" t="s">
        <v>115</v>
      </c>
      <c r="AE3" s="5" t="s">
        <v>116</v>
      </c>
      <c r="AF3" s="5"/>
      <c r="AG3" s="5" t="s">
        <v>117</v>
      </c>
      <c r="AH3" s="5" t="s">
        <v>118</v>
      </c>
    </row>
    <row r="4" spans="1:31" s="5" customFormat="1" ht="15.75">
      <c r="A4" s="5" t="s">
        <v>119</v>
      </c>
      <c r="D4" s="6">
        <v>23198</v>
      </c>
      <c r="E4" s="6">
        <v>23198</v>
      </c>
      <c r="F4" s="6">
        <v>23198</v>
      </c>
      <c r="G4" s="6">
        <v>23198</v>
      </c>
      <c r="H4" s="6">
        <v>23198</v>
      </c>
      <c r="I4" s="3">
        <v>23276</v>
      </c>
      <c r="J4" s="3">
        <v>23276</v>
      </c>
      <c r="K4" s="6">
        <v>23276</v>
      </c>
      <c r="L4" s="6">
        <v>23276</v>
      </c>
      <c r="M4" s="6">
        <v>23276</v>
      </c>
      <c r="N4" s="6">
        <v>23276</v>
      </c>
      <c r="O4" s="6">
        <v>23363</v>
      </c>
      <c r="P4" s="6">
        <v>23363</v>
      </c>
      <c r="Q4" s="6">
        <v>23363</v>
      </c>
      <c r="R4" s="6">
        <v>23363</v>
      </c>
      <c r="S4" s="6">
        <v>23363</v>
      </c>
      <c r="T4" s="6">
        <v>23363</v>
      </c>
      <c r="U4" s="6">
        <v>23363</v>
      </c>
      <c r="V4" s="6">
        <v>23380</v>
      </c>
      <c r="W4" s="6">
        <v>23380</v>
      </c>
      <c r="X4" s="6">
        <v>23380</v>
      </c>
      <c r="Y4" s="6">
        <v>23380</v>
      </c>
      <c r="Z4" s="6">
        <v>23490</v>
      </c>
      <c r="AA4" s="6">
        <v>23490</v>
      </c>
      <c r="AB4" s="6">
        <v>23490</v>
      </c>
      <c r="AC4" s="6">
        <v>23490</v>
      </c>
      <c r="AD4" s="6">
        <v>23490</v>
      </c>
      <c r="AE4" s="6">
        <v>23490</v>
      </c>
    </row>
    <row r="5" spans="1:31" s="5" customFormat="1" ht="15.75">
      <c r="A5" s="5" t="s">
        <v>120</v>
      </c>
      <c r="D5" s="7">
        <v>0.5523263888888889</v>
      </c>
      <c r="E5" s="7">
        <v>0.554537037037037</v>
      </c>
      <c r="F5" s="7">
        <v>0.5567476851851851</v>
      </c>
      <c r="G5" s="7">
        <v>0.5523263888888889</v>
      </c>
      <c r="H5" s="7">
        <v>0.554537037037037</v>
      </c>
      <c r="I5" s="3">
        <v>0.2632407407407407</v>
      </c>
      <c r="J5" s="3">
        <v>0.26545138888888886</v>
      </c>
      <c r="K5" s="7">
        <v>0.26766203703703706</v>
      </c>
      <c r="L5" s="7">
        <v>0.2632523148148148</v>
      </c>
      <c r="M5" s="7">
        <v>0.26546296296296296</v>
      </c>
      <c r="N5" s="7">
        <v>0.2676736111111111</v>
      </c>
      <c r="O5" s="7">
        <v>0.563599537037037</v>
      </c>
      <c r="P5" s="7">
        <v>0.5658101851851852</v>
      </c>
      <c r="Q5" s="7">
        <v>0.5680208333333333</v>
      </c>
      <c r="R5" s="7">
        <v>0.563599537037037</v>
      </c>
      <c r="S5" s="7">
        <v>0.5658101851851852</v>
      </c>
      <c r="T5" s="7">
        <v>0.5680208333333333</v>
      </c>
      <c r="U5" s="7">
        <v>0.5702314814814815</v>
      </c>
      <c r="V5" s="7">
        <v>0.49474537037037036</v>
      </c>
      <c r="W5" s="7">
        <v>0.4969791666666667</v>
      </c>
      <c r="X5" s="7">
        <v>0.49474537037037036</v>
      </c>
      <c r="Y5" s="7">
        <v>0.4969791666666667</v>
      </c>
      <c r="Z5" s="7">
        <v>0.617037037037037</v>
      </c>
      <c r="AA5" s="7">
        <v>0.6193402777777778</v>
      </c>
      <c r="AB5" s="7">
        <v>0.6216319444444445</v>
      </c>
      <c r="AC5" s="7">
        <v>0.617037037037037</v>
      </c>
      <c r="AD5" s="7">
        <v>0.6193287037037037</v>
      </c>
      <c r="AE5" s="7">
        <v>0.6216319444444445</v>
      </c>
    </row>
    <row r="6" spans="1:31" s="6" customFormat="1" ht="15.75">
      <c r="A6" s="6" t="s">
        <v>121</v>
      </c>
      <c r="D6" s="6">
        <v>1</v>
      </c>
      <c r="E6" s="6">
        <v>2</v>
      </c>
      <c r="F6" s="6">
        <v>3</v>
      </c>
      <c r="G6" s="6">
        <v>1</v>
      </c>
      <c r="H6" s="6">
        <v>2</v>
      </c>
      <c r="I6" s="3">
        <v>1</v>
      </c>
      <c r="J6" s="3">
        <v>2</v>
      </c>
      <c r="K6" s="6">
        <v>3</v>
      </c>
      <c r="L6" s="6">
        <v>1</v>
      </c>
      <c r="M6" s="6">
        <v>2</v>
      </c>
      <c r="N6" s="6">
        <v>3</v>
      </c>
      <c r="O6" s="6">
        <v>1</v>
      </c>
      <c r="P6" s="6">
        <v>2</v>
      </c>
      <c r="Q6" s="6">
        <v>3</v>
      </c>
      <c r="R6" s="6">
        <v>1</v>
      </c>
      <c r="S6" s="6">
        <v>2</v>
      </c>
      <c r="T6" s="6">
        <v>3</v>
      </c>
      <c r="U6" s="6">
        <v>4</v>
      </c>
      <c r="V6" s="6">
        <v>1</v>
      </c>
      <c r="W6" s="6">
        <v>2</v>
      </c>
      <c r="X6" s="6">
        <v>1</v>
      </c>
      <c r="Y6" s="6">
        <v>2</v>
      </c>
      <c r="Z6" s="6">
        <v>1</v>
      </c>
      <c r="AA6" s="6">
        <v>2</v>
      </c>
      <c r="AB6" s="6">
        <v>3</v>
      </c>
      <c r="AC6" s="6">
        <v>1</v>
      </c>
      <c r="AD6" s="6">
        <v>2</v>
      </c>
      <c r="AE6" s="6">
        <v>3</v>
      </c>
    </row>
    <row r="7" spans="1:34" s="5" customFormat="1" ht="15.75">
      <c r="A7" s="5"/>
      <c r="B7" s="5" t="s">
        <v>122</v>
      </c>
      <c r="C7" s="5" t="s">
        <v>123</v>
      </c>
      <c r="D7" s="5" t="s">
        <v>124</v>
      </c>
      <c r="E7" s="5" t="s">
        <v>125</v>
      </c>
      <c r="F7" s="5" t="s">
        <v>126</v>
      </c>
      <c r="G7" s="5" t="s">
        <v>127</v>
      </c>
      <c r="H7" s="5" t="s">
        <v>128</v>
      </c>
      <c r="I7" s="3" t="s">
        <v>129</v>
      </c>
      <c r="J7" s="3" t="s">
        <v>130</v>
      </c>
      <c r="K7" s="5" t="s">
        <v>131</v>
      </c>
      <c r="L7" s="5" t="s">
        <v>132</v>
      </c>
      <c r="M7" s="5" t="s">
        <v>133</v>
      </c>
      <c r="N7" s="5" t="s">
        <v>134</v>
      </c>
      <c r="O7" s="5" t="s">
        <v>135</v>
      </c>
      <c r="P7" s="5" t="s">
        <v>136</v>
      </c>
      <c r="Q7" s="5" t="s">
        <v>137</v>
      </c>
      <c r="R7" s="5" t="s">
        <v>138</v>
      </c>
      <c r="S7" s="5" t="s">
        <v>139</v>
      </c>
      <c r="T7" s="5" t="s">
        <v>140</v>
      </c>
      <c r="U7" s="5" t="s">
        <v>141</v>
      </c>
      <c r="V7" s="5" t="s">
        <v>142</v>
      </c>
      <c r="W7" s="5" t="s">
        <v>143</v>
      </c>
      <c r="X7" s="5" t="s">
        <v>144</v>
      </c>
      <c r="Y7" s="5" t="s">
        <v>145</v>
      </c>
      <c r="Z7" s="5" t="s">
        <v>146</v>
      </c>
      <c r="AA7" s="5" t="s">
        <v>147</v>
      </c>
      <c r="AB7" s="5" t="s">
        <v>148</v>
      </c>
      <c r="AC7" s="5" t="s">
        <v>149</v>
      </c>
      <c r="AD7" s="5" t="s">
        <v>150</v>
      </c>
      <c r="AE7" s="5" t="s">
        <v>151</v>
      </c>
      <c r="AF7" s="5"/>
      <c r="AG7" s="5" t="s">
        <v>152</v>
      </c>
      <c r="AH7" s="5" t="s">
        <v>153</v>
      </c>
    </row>
    <row r="8" spans="1:10" s="5" customFormat="1" ht="15.75">
      <c r="A8" s="5"/>
      <c r="B8" s="5" t="s">
        <v>154</v>
      </c>
      <c r="C8" s="5" t="s">
        <v>155</v>
      </c>
      <c r="I8" s="3"/>
      <c r="J8" s="3"/>
    </row>
    <row r="9" spans="1:34" s="5" customFormat="1" ht="15.75">
      <c r="A9" s="5" t="s">
        <v>156</v>
      </c>
      <c r="B9" s="5">
        <f>AVERAGE(D9:F9,L9:Q9,X9:AB9)</f>
        <v>-0.3242857142857141</v>
      </c>
      <c r="C9" s="5">
        <f>AVERAGE(G9:K9,R9:W9,AC9:AE9)</f>
        <v>-0.7499999999999999</v>
      </c>
      <c r="D9" s="5">
        <v>0.03</v>
      </c>
      <c r="E9" s="5">
        <v>4.59</v>
      </c>
      <c r="F9" s="5">
        <v>0.36</v>
      </c>
      <c r="G9" s="5">
        <v>-1.56</v>
      </c>
      <c r="H9" s="5">
        <v>-1.57</v>
      </c>
      <c r="I9" s="3">
        <v>-0.32</v>
      </c>
      <c r="J9" s="3">
        <v>1.06</v>
      </c>
      <c r="K9" s="5" t="s">
        <v>157</v>
      </c>
      <c r="L9" s="5">
        <v>-0.83</v>
      </c>
      <c r="M9" s="5">
        <v>-2.04</v>
      </c>
      <c r="N9" s="5">
        <v>-7.97</v>
      </c>
      <c r="O9" s="5">
        <v>-1.58</v>
      </c>
      <c r="P9" s="5">
        <v>-0.6</v>
      </c>
      <c r="Q9" s="5">
        <v>15.02</v>
      </c>
      <c r="R9" s="5">
        <v>-1.19</v>
      </c>
      <c r="S9" s="5">
        <v>-0.49</v>
      </c>
      <c r="T9" s="5">
        <v>-0.06</v>
      </c>
      <c r="U9" s="5">
        <v>-1.11</v>
      </c>
      <c r="V9" s="5">
        <v>-0.39</v>
      </c>
      <c r="W9" s="5">
        <v>-1.54</v>
      </c>
      <c r="X9" s="5">
        <v>-2.24</v>
      </c>
      <c r="Y9" s="5">
        <v>0.56</v>
      </c>
      <c r="Z9" s="5">
        <v>0.56</v>
      </c>
      <c r="AA9" s="5">
        <v>-0.49</v>
      </c>
      <c r="AB9" s="5">
        <v>-9.91</v>
      </c>
      <c r="AC9" s="5">
        <v>-0.53</v>
      </c>
      <c r="AD9" s="5">
        <v>-1.34</v>
      </c>
      <c r="AE9" s="5">
        <v>-0.71</v>
      </c>
      <c r="AF9" s="5"/>
      <c r="AG9" s="5">
        <f>AVERAGE(D9,L9,O9,X9,Z9)</f>
        <v>-0.812</v>
      </c>
      <c r="AH9" s="5">
        <f>AVERAGE(G9,I9,R9,V9,AC9)</f>
        <v>-0.798</v>
      </c>
    </row>
    <row r="10" spans="1:34" s="5" customFormat="1" ht="15.75">
      <c r="A10" s="5" t="s">
        <v>158</v>
      </c>
      <c r="B10" s="5">
        <f>AVERAGE(D10:F10,L10:Q10,X10:AB10)</f>
        <v>12.41357142857143</v>
      </c>
      <c r="C10" s="5">
        <f>AVERAGE(G10:K10,R10:W10,AC10:AE10)</f>
        <v>18.76818181818182</v>
      </c>
      <c r="D10" s="5">
        <v>19.84</v>
      </c>
      <c r="E10" s="5">
        <v>17.44</v>
      </c>
      <c r="F10" s="5">
        <v>19.7</v>
      </c>
      <c r="G10" s="5">
        <v>20.07</v>
      </c>
      <c r="H10" s="5">
        <v>18.41</v>
      </c>
      <c r="I10" s="3">
        <v>19.93</v>
      </c>
      <c r="J10" s="3">
        <v>22.54</v>
      </c>
      <c r="K10" s="5" t="s">
        <v>159</v>
      </c>
      <c r="L10" s="5">
        <v>13.66</v>
      </c>
      <c r="M10" s="5">
        <v>6.34</v>
      </c>
      <c r="N10" s="5">
        <v>-25.24</v>
      </c>
      <c r="O10" s="5">
        <v>22.56</v>
      </c>
      <c r="P10" s="5">
        <v>9.27</v>
      </c>
      <c r="Q10" s="5">
        <v>-5.16</v>
      </c>
      <c r="R10" s="5">
        <v>18.49</v>
      </c>
      <c r="S10" s="5">
        <v>19.02</v>
      </c>
      <c r="T10" s="5">
        <v>14.88</v>
      </c>
      <c r="U10" s="5">
        <v>17.15</v>
      </c>
      <c r="V10" s="5">
        <v>21.53</v>
      </c>
      <c r="W10" s="5" t="s">
        <v>160</v>
      </c>
      <c r="X10" s="5">
        <v>34.12</v>
      </c>
      <c r="Y10" s="5">
        <v>12.25</v>
      </c>
      <c r="Z10" s="5">
        <v>26.52</v>
      </c>
      <c r="AA10" s="5">
        <v>44.6</v>
      </c>
      <c r="AB10" s="5">
        <v>-22.11</v>
      </c>
      <c r="AC10" s="5">
        <v>22.04</v>
      </c>
      <c r="AD10" s="5">
        <v>12.39</v>
      </c>
      <c r="AE10" s="5" t="s">
        <v>161</v>
      </c>
      <c r="AF10" s="5"/>
      <c r="AG10" s="5">
        <f>AVERAGE(D10,L10,O10,X10,Z10)</f>
        <v>23.34</v>
      </c>
      <c r="AH10" s="5">
        <f>AVERAGE(G10,I10,R10,V10,AC10)</f>
        <v>20.412</v>
      </c>
    </row>
    <row r="11" spans="1:34" s="5" customFormat="1" ht="15.75">
      <c r="A11" s="5" t="s">
        <v>162</v>
      </c>
      <c r="B11" s="5">
        <f>AVERAGE(D11:F11,L11:Q11,X11:AB11)</f>
        <v>-3.252142857142857</v>
      </c>
      <c r="C11" s="5">
        <f>AVERAGE(G11:K11,R11:W11,AC11:AE11)</f>
        <v>0.6728571428571428</v>
      </c>
      <c r="D11" s="5">
        <v>-3.43</v>
      </c>
      <c r="E11" s="5">
        <v>-3.61</v>
      </c>
      <c r="F11" s="5">
        <v>-11.09</v>
      </c>
      <c r="G11" s="5">
        <v>0.07</v>
      </c>
      <c r="H11" s="5">
        <v>0.16</v>
      </c>
      <c r="I11" s="3">
        <v>1.97</v>
      </c>
      <c r="J11" s="3">
        <v>-0.16</v>
      </c>
      <c r="K11" s="5">
        <v>-0.5700000000000001</v>
      </c>
      <c r="L11" s="5">
        <v>-8.6</v>
      </c>
      <c r="M11" s="5">
        <v>-6.72</v>
      </c>
      <c r="N11" s="5">
        <v>3.01</v>
      </c>
      <c r="O11" s="5">
        <v>-7.02</v>
      </c>
      <c r="P11" s="5">
        <v>-6.6</v>
      </c>
      <c r="Q11" s="5">
        <v>14.04</v>
      </c>
      <c r="R11" s="5">
        <v>1.75</v>
      </c>
      <c r="S11" s="5">
        <v>1</v>
      </c>
      <c r="T11" s="5">
        <v>1.04</v>
      </c>
      <c r="U11" s="5">
        <v>2.03</v>
      </c>
      <c r="V11" s="5">
        <v>0.99</v>
      </c>
      <c r="W11" s="5">
        <v>-0.03</v>
      </c>
      <c r="X11" s="5">
        <v>-1.6</v>
      </c>
      <c r="Y11" s="5">
        <v>-5.71</v>
      </c>
      <c r="Z11" s="5">
        <v>-5.58</v>
      </c>
      <c r="AA11" s="5">
        <v>-3.88</v>
      </c>
      <c r="AB11" s="5">
        <v>1.26</v>
      </c>
      <c r="AC11" s="5">
        <v>0.72</v>
      </c>
      <c r="AD11" s="5">
        <v>2.56</v>
      </c>
      <c r="AE11" s="5">
        <v>-2.11</v>
      </c>
      <c r="AF11" s="5"/>
      <c r="AG11" s="5">
        <f>AVERAGE(D11,L11,O11,X11,Z11)</f>
        <v>-5.2459999999999996</v>
      </c>
      <c r="AH11" s="5">
        <f>AVERAGE(G11,I11,R11,V11,AC11)</f>
        <v>1.1</v>
      </c>
    </row>
    <row r="12" spans="1:34" s="5" customFormat="1" ht="15.75">
      <c r="A12" s="5" t="s">
        <v>163</v>
      </c>
      <c r="B12" s="5">
        <f>AVERAGE(D12:F12,L12:Q12,X12:AB12)</f>
        <v>13.667857142857144</v>
      </c>
      <c r="C12" s="5">
        <f>AVERAGE(G12:K12,R12:W12,AC12:AE12)</f>
        <v>-13.412857142857142</v>
      </c>
      <c r="D12" s="5">
        <v>34.88</v>
      </c>
      <c r="E12" s="5">
        <v>14.88</v>
      </c>
      <c r="F12" s="5">
        <v>12.91</v>
      </c>
      <c r="G12" s="5">
        <v>-11.02</v>
      </c>
      <c r="H12" s="5">
        <v>-10.91</v>
      </c>
      <c r="I12" s="3">
        <v>-12.94</v>
      </c>
      <c r="J12" s="3">
        <v>-15.07</v>
      </c>
      <c r="K12" s="5">
        <v>-12.66</v>
      </c>
      <c r="L12" s="5">
        <v>18.63</v>
      </c>
      <c r="M12" s="5">
        <v>6.37</v>
      </c>
      <c r="N12" s="5">
        <v>2.85</v>
      </c>
      <c r="O12" s="5">
        <v>17.32</v>
      </c>
      <c r="P12" s="5">
        <v>15.51</v>
      </c>
      <c r="Q12" s="5">
        <v>7.82</v>
      </c>
      <c r="R12" s="5">
        <v>-15.92</v>
      </c>
      <c r="S12" s="5">
        <v>-14.16</v>
      </c>
      <c r="T12" s="5">
        <v>-13.37</v>
      </c>
      <c r="U12" s="5">
        <v>-15.32</v>
      </c>
      <c r="V12" s="5">
        <v>-11.9</v>
      </c>
      <c r="W12" s="5">
        <v>-9.3</v>
      </c>
      <c r="X12" s="5">
        <v>21.96</v>
      </c>
      <c r="Y12" s="5">
        <v>10.19</v>
      </c>
      <c r="Z12" s="5">
        <v>12.72</v>
      </c>
      <c r="AA12" s="5">
        <v>13.72</v>
      </c>
      <c r="AB12" s="5">
        <v>1.59</v>
      </c>
      <c r="AC12" s="5">
        <v>-13.77</v>
      </c>
      <c r="AD12" s="5">
        <v>-20.84</v>
      </c>
      <c r="AE12" s="5">
        <v>-10.6</v>
      </c>
      <c r="AF12" s="5"/>
      <c r="AG12" s="5">
        <f>AVERAGE(D12,L12,O12,X12,Z12)</f>
        <v>21.101999999999997</v>
      </c>
      <c r="AH12" s="5">
        <f>AVERAGE(G12,I12,R12,V12,AC12)</f>
        <v>-13.11</v>
      </c>
    </row>
    <row r="13" spans="1:34" s="5" customFormat="1" ht="15.75">
      <c r="A13" s="5" t="s">
        <v>164</v>
      </c>
      <c r="B13" s="5">
        <f>AVERAGE(D13:F13,L13:Q13,X13:AB13)</f>
        <v>6.7442857142857155</v>
      </c>
      <c r="C13" s="5">
        <f>AVERAGE(G13:K13,R13:W13,AC13:AE13)</f>
        <v>6.003571428571429</v>
      </c>
      <c r="D13" s="5">
        <v>5.3</v>
      </c>
      <c r="E13" s="5">
        <v>7.83</v>
      </c>
      <c r="F13" s="5">
        <v>7.25</v>
      </c>
      <c r="G13" s="5">
        <v>7.53</v>
      </c>
      <c r="H13" s="5">
        <v>5.01</v>
      </c>
      <c r="I13" s="3">
        <v>5.54</v>
      </c>
      <c r="J13" s="3">
        <v>6.53</v>
      </c>
      <c r="K13" s="5">
        <v>6.3</v>
      </c>
      <c r="L13" s="5">
        <v>5.52</v>
      </c>
      <c r="M13" s="5">
        <v>18.36</v>
      </c>
      <c r="N13" s="5">
        <v>3.3</v>
      </c>
      <c r="O13" s="5">
        <v>8.23</v>
      </c>
      <c r="P13" s="5">
        <v>6.93</v>
      </c>
      <c r="Q13" s="5">
        <v>-15.33</v>
      </c>
      <c r="R13" s="5">
        <v>5.7</v>
      </c>
      <c r="S13" s="5">
        <v>5.71</v>
      </c>
      <c r="T13" s="5">
        <v>5.29</v>
      </c>
      <c r="U13" s="5">
        <v>4.91</v>
      </c>
      <c r="V13" s="5">
        <v>5.56</v>
      </c>
      <c r="W13" s="5">
        <v>8.23</v>
      </c>
      <c r="X13" s="5">
        <v>5.11</v>
      </c>
      <c r="Y13" s="5">
        <v>19.96</v>
      </c>
      <c r="Z13" s="5">
        <v>12.8</v>
      </c>
      <c r="AA13" s="5">
        <v>6.09</v>
      </c>
      <c r="AB13" s="5">
        <v>3.07</v>
      </c>
      <c r="AC13" s="5">
        <v>6.01</v>
      </c>
      <c r="AD13" s="5">
        <v>6.61</v>
      </c>
      <c r="AE13" s="5">
        <v>5.12</v>
      </c>
      <c r="AF13" s="5"/>
      <c r="AG13" s="5">
        <f>AVERAGE(D13,L13,O13,X13,Z13)</f>
        <v>7.392</v>
      </c>
      <c r="AH13" s="5">
        <f>AVERAGE(G13,I13,R13,V13,AC13)</f>
        <v>6.0680000000000005</v>
      </c>
    </row>
    <row r="14" spans="1:34" s="5" customFormat="1" ht="15.75">
      <c r="A14" s="5" t="s">
        <v>165</v>
      </c>
      <c r="B14" s="5">
        <f>AVERAGE(D14:F14,L14:Q14,X14:AB14)</f>
        <v>-10.491428571428573</v>
      </c>
      <c r="C14" s="5">
        <f>AVERAGE(G14:K14,R14:W14,AC14:AE14)</f>
        <v>22.90071428571429</v>
      </c>
      <c r="D14" s="5">
        <v>-8.65</v>
      </c>
      <c r="E14" s="5">
        <v>-25.03</v>
      </c>
      <c r="F14" s="5">
        <v>-3.84</v>
      </c>
      <c r="G14" s="5">
        <v>17.49</v>
      </c>
      <c r="H14" s="5">
        <v>17.69</v>
      </c>
      <c r="I14" s="3">
        <v>21.74</v>
      </c>
      <c r="J14" s="3">
        <v>22.66</v>
      </c>
      <c r="K14" s="5">
        <v>36.53</v>
      </c>
      <c r="L14" s="5">
        <v>-11.33</v>
      </c>
      <c r="M14" s="5">
        <v>-6.58</v>
      </c>
      <c r="N14" s="5">
        <v>4.5</v>
      </c>
      <c r="O14" s="5">
        <v>-15.36</v>
      </c>
      <c r="P14" s="5">
        <v>-28.11</v>
      </c>
      <c r="Q14" s="5">
        <v>4.8</v>
      </c>
      <c r="R14" s="5">
        <v>21.33</v>
      </c>
      <c r="S14" s="5">
        <v>19.78</v>
      </c>
      <c r="T14" s="5">
        <v>18.96</v>
      </c>
      <c r="U14" s="5">
        <v>46.61</v>
      </c>
      <c r="V14" s="5">
        <v>26.86</v>
      </c>
      <c r="W14" s="5">
        <v>9.89</v>
      </c>
      <c r="X14" s="5">
        <v>-13.93</v>
      </c>
      <c r="Y14" s="5">
        <v>-3.58</v>
      </c>
      <c r="Z14" s="5">
        <v>-24.19</v>
      </c>
      <c r="AA14" s="5">
        <v>-18.76</v>
      </c>
      <c r="AB14" s="5">
        <v>3.18</v>
      </c>
      <c r="AC14" s="5">
        <v>21.04</v>
      </c>
      <c r="AD14" s="5">
        <v>25.84</v>
      </c>
      <c r="AE14" s="5">
        <v>14.19</v>
      </c>
      <c r="AF14" s="5"/>
      <c r="AG14" s="5">
        <f>AVERAGE(D14,L14,O14,X14,Z14)</f>
        <v>-14.692</v>
      </c>
      <c r="AH14" s="5">
        <f>AVERAGE(G14,I14,R14,V14,AC14)</f>
        <v>21.691999999999997</v>
      </c>
    </row>
    <row r="15" spans="1:34" s="5" customFormat="1" ht="15.75">
      <c r="A15" s="5" t="s">
        <v>166</v>
      </c>
      <c r="B15" s="5">
        <f>AVERAGE(D15:F15,L15:Q15,X15:AB15)</f>
        <v>8.482857142857142</v>
      </c>
      <c r="C15" s="5">
        <f>AVERAGE(G15:K15,R15:W15,AC15:AE15)</f>
        <v>-0.7715384615384614</v>
      </c>
      <c r="D15" s="5">
        <v>3.84</v>
      </c>
      <c r="E15" s="5">
        <v>4.18</v>
      </c>
      <c r="F15" s="5">
        <v>22.56</v>
      </c>
      <c r="G15" s="5">
        <v>0.22</v>
      </c>
      <c r="H15" s="5">
        <v>0.56</v>
      </c>
      <c r="I15" s="3">
        <v>-3.45</v>
      </c>
      <c r="J15" s="3">
        <v>-0.23</v>
      </c>
      <c r="K15" s="5">
        <v>4.32</v>
      </c>
      <c r="L15" s="5">
        <v>5.65</v>
      </c>
      <c r="M15" s="5">
        <v>9</v>
      </c>
      <c r="N15" s="5">
        <v>4.82</v>
      </c>
      <c r="O15" s="5">
        <v>4.62</v>
      </c>
      <c r="P15" s="5">
        <v>4.27</v>
      </c>
      <c r="Q15" s="5">
        <v>30.41</v>
      </c>
      <c r="R15" s="5">
        <v>-1.03</v>
      </c>
      <c r="S15" s="5">
        <v>-1.24</v>
      </c>
      <c r="T15" s="5">
        <v>-1.46</v>
      </c>
      <c r="U15" s="5">
        <v>-1.4</v>
      </c>
      <c r="V15" s="5">
        <v>-2.38</v>
      </c>
      <c r="W15" s="5" t="s">
        <v>167</v>
      </c>
      <c r="X15" s="5">
        <v>6.67</v>
      </c>
      <c r="Y15" s="5">
        <v>6.99</v>
      </c>
      <c r="Z15" s="5">
        <v>2.2</v>
      </c>
      <c r="AA15" s="5">
        <v>10.32</v>
      </c>
      <c r="AB15" s="5">
        <v>3.23</v>
      </c>
      <c r="AC15" s="5">
        <v>-0.59</v>
      </c>
      <c r="AD15" s="5">
        <v>-2.33</v>
      </c>
      <c r="AE15" s="5">
        <v>-1.02</v>
      </c>
      <c r="AF15" s="5"/>
      <c r="AG15" s="5">
        <f>AVERAGE(D15,L15,O15,X15,Z15)</f>
        <v>4.595999999999999</v>
      </c>
      <c r="AH15" s="5">
        <f>AVERAGE(G15,I15,R15,V15,AC15)</f>
        <v>-1.4460000000000002</v>
      </c>
    </row>
    <row r="16" spans="1:34" s="5" customFormat="1" ht="15.75">
      <c r="A16" s="5" t="s">
        <v>168</v>
      </c>
      <c r="B16" s="5">
        <f>AVERAGE(D16:F16,L16:Q16,X16:AB16)</f>
        <v>20.035714285714285</v>
      </c>
      <c r="C16" s="5">
        <f>AVERAGE(G16:K16,R16:W16,AC16:AE16)</f>
        <v>-23.724285714285713</v>
      </c>
      <c r="D16" s="5">
        <v>15.3</v>
      </c>
      <c r="E16" s="5">
        <v>45.99</v>
      </c>
      <c r="F16" s="5">
        <v>12.09</v>
      </c>
      <c r="G16" s="5">
        <v>-22.82</v>
      </c>
      <c r="H16" s="5">
        <v>-24.47</v>
      </c>
      <c r="I16" s="3">
        <v>-22.5</v>
      </c>
      <c r="J16" s="3">
        <v>-23.21</v>
      </c>
      <c r="K16" s="5">
        <v>-23.98</v>
      </c>
      <c r="L16" s="5">
        <v>17.44</v>
      </c>
      <c r="M16" s="5">
        <v>46.64</v>
      </c>
      <c r="N16" s="5">
        <v>9.62</v>
      </c>
      <c r="O16" s="5">
        <v>15.33</v>
      </c>
      <c r="P16" s="5">
        <v>14.78</v>
      </c>
      <c r="Q16" s="5">
        <v>3.35</v>
      </c>
      <c r="R16" s="5">
        <v>-22.88</v>
      </c>
      <c r="S16" s="5">
        <v>-21.71</v>
      </c>
      <c r="T16" s="5">
        <v>-31.68</v>
      </c>
      <c r="U16" s="5">
        <v>-34.72</v>
      </c>
      <c r="V16" s="5">
        <v>-22.8</v>
      </c>
      <c r="W16" s="5">
        <v>-20.2</v>
      </c>
      <c r="X16" s="5">
        <v>28.45</v>
      </c>
      <c r="Y16" s="5">
        <v>32.66</v>
      </c>
      <c r="Z16" s="5">
        <v>8.18</v>
      </c>
      <c r="AA16" s="5">
        <v>13.11</v>
      </c>
      <c r="AB16" s="5">
        <v>17.56</v>
      </c>
      <c r="AC16" s="5">
        <v>-21.96</v>
      </c>
      <c r="AD16" s="5">
        <v>-19.92</v>
      </c>
      <c r="AE16" s="5">
        <v>-19.29</v>
      </c>
      <c r="AF16" s="5"/>
      <c r="AG16" s="5">
        <f>AVERAGE(D16,L16,O16,X16,Z16)</f>
        <v>16.939999999999998</v>
      </c>
      <c r="AH16" s="5">
        <f>AVERAGE(G16,I16,R16,V16,AC16)</f>
        <v>-22.592</v>
      </c>
    </row>
    <row r="17" spans="1:34" s="5" customFormat="1" ht="15.75">
      <c r="A17" s="5" t="s">
        <v>169</v>
      </c>
      <c r="B17" s="5">
        <f>AVERAGE(D17:F17,L17:Q17,X17:AB17)</f>
        <v>-1.3128571428571427</v>
      </c>
      <c r="C17" s="5">
        <f>AVERAGE(G17:K17,R17:W17,AC17:AE17)</f>
        <v>-1.0014285714285713</v>
      </c>
      <c r="D17" s="5">
        <v>-4.85</v>
      </c>
      <c r="E17" s="5">
        <v>-0.45</v>
      </c>
      <c r="F17" s="5">
        <v>-0.12</v>
      </c>
      <c r="G17" s="5">
        <v>-1.29</v>
      </c>
      <c r="H17" s="5">
        <v>-1.55</v>
      </c>
      <c r="I17" s="3">
        <v>-1.25</v>
      </c>
      <c r="J17" s="3">
        <v>-0.19</v>
      </c>
      <c r="K17" s="5">
        <v>-0.44</v>
      </c>
      <c r="L17" s="5">
        <v>-1</v>
      </c>
      <c r="M17" s="5">
        <v>-5.51</v>
      </c>
      <c r="N17" s="5">
        <v>-1.03</v>
      </c>
      <c r="O17" s="5">
        <v>-1.39</v>
      </c>
      <c r="P17" s="5">
        <v>-2.15</v>
      </c>
      <c r="Q17" s="5">
        <v>-1.01</v>
      </c>
      <c r="R17" s="5">
        <v>-1.41</v>
      </c>
      <c r="S17" s="5">
        <v>-1.06</v>
      </c>
      <c r="T17" s="5">
        <v>-1.67</v>
      </c>
      <c r="U17" s="5">
        <v>-2.63</v>
      </c>
      <c r="V17" s="5">
        <v>-1.01</v>
      </c>
      <c r="W17" s="5">
        <v>-0.62</v>
      </c>
      <c r="X17" s="5">
        <v>-0.59</v>
      </c>
      <c r="Y17" s="5">
        <v>3.43</v>
      </c>
      <c r="Z17" s="5">
        <v>-2.34</v>
      </c>
      <c r="AA17" s="5">
        <v>-1.14</v>
      </c>
      <c r="AB17" s="5">
        <v>-0.23</v>
      </c>
      <c r="AC17" s="5">
        <v>-0.91</v>
      </c>
      <c r="AD17" s="5">
        <v>-0.68</v>
      </c>
      <c r="AE17" s="5">
        <v>0.69</v>
      </c>
      <c r="AF17" s="5"/>
      <c r="AG17" s="5">
        <f>AVERAGE(D17,L17,O17,X17,Z17)</f>
        <v>-2.034</v>
      </c>
      <c r="AH17" s="5">
        <f>AVERAGE(G17,I17,R17,V17,AC17)</f>
        <v>-1.174</v>
      </c>
    </row>
    <row r="18" spans="1:34" s="5" customFormat="1" ht="15.75">
      <c r="A18" s="5" t="s">
        <v>170</v>
      </c>
      <c r="B18" s="5">
        <f>AVERAGE(D18:F18,L18:Q18,X18:AB18)</f>
        <v>0.44785714285714284</v>
      </c>
      <c r="C18" s="5">
        <f>AVERAGE(G18:K18,R18:W18,AC18:AE18)</f>
        <v>0.18500000000000008</v>
      </c>
      <c r="D18" s="5">
        <v>-0.14</v>
      </c>
      <c r="E18" s="5">
        <v>-0.9</v>
      </c>
      <c r="F18" s="5">
        <v>0.35</v>
      </c>
      <c r="G18" s="5">
        <v>-0.3</v>
      </c>
      <c r="H18" s="5">
        <v>-0.1</v>
      </c>
      <c r="I18" s="3">
        <v>0.7</v>
      </c>
      <c r="J18" s="3">
        <v>-0.07</v>
      </c>
      <c r="K18" s="5">
        <v>-0.17</v>
      </c>
      <c r="L18" s="5">
        <v>0.53</v>
      </c>
      <c r="M18" s="5">
        <v>1.05</v>
      </c>
      <c r="N18" s="5">
        <v>0.13</v>
      </c>
      <c r="O18" s="5">
        <v>0.36</v>
      </c>
      <c r="P18" s="5">
        <v>0.05</v>
      </c>
      <c r="Q18" s="5">
        <v>2.45</v>
      </c>
      <c r="R18" s="5">
        <v>0.34</v>
      </c>
      <c r="S18" s="5">
        <v>0.48</v>
      </c>
      <c r="T18" s="5">
        <v>0.82</v>
      </c>
      <c r="U18" s="5">
        <v>0.8</v>
      </c>
      <c r="V18" s="5">
        <v>0.35</v>
      </c>
      <c r="W18" s="5">
        <v>-0.38</v>
      </c>
      <c r="X18" s="5">
        <v>0.1</v>
      </c>
      <c r="Y18" s="5">
        <v>-0.44</v>
      </c>
      <c r="Z18" s="5">
        <v>1.39</v>
      </c>
      <c r="AA18" s="5">
        <v>0.72</v>
      </c>
      <c r="AB18" s="5">
        <v>0.62</v>
      </c>
      <c r="AC18" s="5">
        <v>-0.17</v>
      </c>
      <c r="AD18" s="5">
        <v>0.45</v>
      </c>
      <c r="AE18" s="5">
        <v>-0.16</v>
      </c>
      <c r="AF18" s="5"/>
      <c r="AG18" s="5">
        <f>AVERAGE(D18,L18,O18,X18,Z18)</f>
        <v>0.44799999999999995</v>
      </c>
      <c r="AH18" s="5">
        <f>AVERAGE(G18,I18,R18,V18,AC18)</f>
        <v>0.18399999999999997</v>
      </c>
    </row>
    <row r="19" spans="1:34" s="5" customFormat="1" ht="15.75">
      <c r="A19" s="5" t="s">
        <v>171</v>
      </c>
      <c r="B19" s="5">
        <f>AVERAGE(D19:F19,L19:Q19,X19:AB19)</f>
        <v>0.6242857142857143</v>
      </c>
      <c r="C19" s="5">
        <f>AVERAGE(G19:K19,R19:W19,AC19:AE19)</f>
        <v>1.122857142857143</v>
      </c>
      <c r="D19" s="5">
        <v>-0.39</v>
      </c>
      <c r="E19" s="5">
        <v>0.88</v>
      </c>
      <c r="F19" s="5">
        <v>-2.73</v>
      </c>
      <c r="G19" s="5">
        <v>1</v>
      </c>
      <c r="H19" s="5">
        <v>1.55</v>
      </c>
      <c r="I19" s="3">
        <v>0.9</v>
      </c>
      <c r="J19" s="3">
        <v>1.7</v>
      </c>
      <c r="K19" s="5">
        <v>1.99</v>
      </c>
      <c r="L19" s="5">
        <v>2.08</v>
      </c>
      <c r="M19" s="5">
        <v>1.89</v>
      </c>
      <c r="N19" s="5">
        <v>-1.44</v>
      </c>
      <c r="O19" s="5">
        <v>1.34</v>
      </c>
      <c r="P19" s="5">
        <v>0.84</v>
      </c>
      <c r="Q19" s="5">
        <v>-0.18</v>
      </c>
      <c r="R19" s="5">
        <v>1.39</v>
      </c>
      <c r="S19" s="5">
        <v>1.09</v>
      </c>
      <c r="T19" s="5">
        <v>1</v>
      </c>
      <c r="U19" s="5">
        <v>1.11</v>
      </c>
      <c r="V19" s="5">
        <v>1.25</v>
      </c>
      <c r="W19" s="5">
        <v>1.24</v>
      </c>
      <c r="X19" s="5">
        <v>1.26</v>
      </c>
      <c r="Y19" s="5">
        <v>-0.4</v>
      </c>
      <c r="Z19" s="5">
        <v>0.27</v>
      </c>
      <c r="AA19" s="5">
        <v>3.93</v>
      </c>
      <c r="AB19" s="5">
        <v>1.39</v>
      </c>
      <c r="AC19" s="5">
        <v>0.8</v>
      </c>
      <c r="AD19" s="5">
        <v>0.09</v>
      </c>
      <c r="AE19" s="5">
        <v>0.61</v>
      </c>
      <c r="AF19" s="5"/>
      <c r="AG19" s="5">
        <f>AVERAGE(D19,L19,O19,X19,Z19)</f>
        <v>0.912</v>
      </c>
      <c r="AH19" s="5">
        <f>AVERAGE(G19,I19,R19,V19,AC19)</f>
        <v>1.0679999999999998</v>
      </c>
    </row>
    <row r="20" spans="1:34" s="5" customFormat="1" ht="15.75">
      <c r="A20" s="5" t="s">
        <v>172</v>
      </c>
      <c r="B20" s="5">
        <f>AVERAGE(D20:F20,L20:Q20,X20:AB20)</f>
        <v>-0.5971428571428571</v>
      </c>
      <c r="C20" s="5">
        <f>AVERAGE(G20:K20,R20:W20,AC20:AE20)</f>
        <v>-0.15285714285714289</v>
      </c>
      <c r="D20" s="5">
        <v>0.14</v>
      </c>
      <c r="E20" s="5">
        <v>-1.17</v>
      </c>
      <c r="F20" s="5">
        <v>-4.34</v>
      </c>
      <c r="G20" s="5">
        <v>0.58</v>
      </c>
      <c r="H20" s="5">
        <v>0.15</v>
      </c>
      <c r="I20" s="3">
        <v>-0.19</v>
      </c>
      <c r="J20" s="3">
        <v>-0.49</v>
      </c>
      <c r="K20" s="5">
        <v>-1.22</v>
      </c>
      <c r="L20" s="5">
        <v>-0.38</v>
      </c>
      <c r="M20" s="5">
        <v>-3.26</v>
      </c>
      <c r="N20" s="5">
        <v>0.47</v>
      </c>
      <c r="O20" s="5">
        <v>-0.36</v>
      </c>
      <c r="P20" s="5">
        <v>-0.62</v>
      </c>
      <c r="Q20" s="5">
        <v>-0.96</v>
      </c>
      <c r="R20" s="5">
        <v>0</v>
      </c>
      <c r="S20" s="5">
        <v>-0.13</v>
      </c>
      <c r="T20" s="5">
        <v>-0.48</v>
      </c>
      <c r="U20" s="5">
        <v>-0.52</v>
      </c>
      <c r="V20" s="5">
        <v>0.42</v>
      </c>
      <c r="W20" s="5">
        <v>-0.23</v>
      </c>
      <c r="X20" s="5">
        <v>-1.55</v>
      </c>
      <c r="Y20" s="5">
        <v>1.19</v>
      </c>
      <c r="Z20" s="5">
        <v>-0.5</v>
      </c>
      <c r="AA20" s="5">
        <v>2.8</v>
      </c>
      <c r="AB20" s="5">
        <v>0.18</v>
      </c>
      <c r="AC20" s="5">
        <v>-0.05</v>
      </c>
      <c r="AD20" s="5">
        <v>-0.27</v>
      </c>
      <c r="AE20" s="5">
        <v>0.29</v>
      </c>
      <c r="AF20" s="5"/>
      <c r="AG20" s="5">
        <f>AVERAGE(D20,L20,O20,X20,Z20)</f>
        <v>-0.53</v>
      </c>
      <c r="AH20" s="5">
        <f>AVERAGE(G20,I20,R20,V20,AC20)</f>
        <v>0.152</v>
      </c>
    </row>
    <row r="21" spans="1:34" s="5" customFormat="1" ht="15.75">
      <c r="A21" s="5" t="s">
        <v>173</v>
      </c>
      <c r="B21" s="5">
        <f>AVERAGE(D21:F21,L21:Q21,X21:AB21)</f>
        <v>2.1185714285714288</v>
      </c>
      <c r="C21" s="5">
        <f>AVERAGE(G21:K21,R21:W21,AC21:AE21)</f>
        <v>2.077142857142858</v>
      </c>
      <c r="D21" s="5">
        <v>5.02</v>
      </c>
      <c r="E21" s="5">
        <v>2.39</v>
      </c>
      <c r="F21" s="5">
        <v>1.86</v>
      </c>
      <c r="G21" s="5">
        <v>2.77</v>
      </c>
      <c r="H21" s="5">
        <v>1.3</v>
      </c>
      <c r="I21" s="3">
        <v>3.19</v>
      </c>
      <c r="J21" s="3">
        <v>1.1</v>
      </c>
      <c r="K21" s="5">
        <v>-0.49</v>
      </c>
      <c r="L21" s="5">
        <v>0.98</v>
      </c>
      <c r="M21" s="5">
        <v>5.84</v>
      </c>
      <c r="N21" s="5">
        <v>2.02</v>
      </c>
      <c r="O21" s="5">
        <v>2.7</v>
      </c>
      <c r="P21" s="5">
        <v>1.96</v>
      </c>
      <c r="Q21" s="5">
        <v>1.93</v>
      </c>
      <c r="R21" s="5">
        <v>2.18</v>
      </c>
      <c r="S21" s="5">
        <v>2.33</v>
      </c>
      <c r="T21" s="5">
        <v>2.66</v>
      </c>
      <c r="U21" s="5">
        <v>2.64</v>
      </c>
      <c r="V21" s="5">
        <v>3.13</v>
      </c>
      <c r="W21" s="5">
        <v>2.17</v>
      </c>
      <c r="X21" s="5">
        <v>0.56</v>
      </c>
      <c r="Y21" s="5">
        <v>0.52</v>
      </c>
      <c r="Z21" s="5">
        <v>3.09</v>
      </c>
      <c r="AA21" s="5">
        <v>-1.32</v>
      </c>
      <c r="AB21" s="5">
        <v>2.11</v>
      </c>
      <c r="AC21" s="5">
        <v>0.87</v>
      </c>
      <c r="AD21" s="5">
        <v>2.69</v>
      </c>
      <c r="AE21" s="5">
        <v>2.54</v>
      </c>
      <c r="AF21" s="5"/>
      <c r="AG21" s="5">
        <f>AVERAGE(D21,L21,O21,X21,Z21)</f>
        <v>2.4699999999999998</v>
      </c>
      <c r="AH21" s="5">
        <f>AVERAGE(G21,I21,R21,V21,AC21)</f>
        <v>2.428</v>
      </c>
    </row>
    <row r="22" spans="1:34" s="5" customFormat="1" ht="15.75">
      <c r="A22" s="5" t="s">
        <v>174</v>
      </c>
      <c r="B22" s="5">
        <f>AVERAGE(D22:F22,L22:Q22,X22:AB22)</f>
        <v>3.487142857142857</v>
      </c>
      <c r="C22" s="5">
        <f>AVERAGE(G22:K22,R22:W22,AC22:AE22)</f>
        <v>3.4278571428571425</v>
      </c>
      <c r="D22" s="5">
        <v>5.51</v>
      </c>
      <c r="E22" s="5">
        <v>3.35</v>
      </c>
      <c r="F22" s="5">
        <v>5.19</v>
      </c>
      <c r="G22" s="5">
        <v>3.11</v>
      </c>
      <c r="H22" s="5">
        <v>3.34</v>
      </c>
      <c r="I22" s="3">
        <v>4.94</v>
      </c>
      <c r="J22" s="3">
        <v>3.4</v>
      </c>
      <c r="K22" s="5">
        <v>1.67</v>
      </c>
      <c r="L22" s="5">
        <v>1.82</v>
      </c>
      <c r="M22" s="5">
        <v>0.78</v>
      </c>
      <c r="N22" s="5">
        <v>2.28</v>
      </c>
      <c r="O22" s="5">
        <v>3.75</v>
      </c>
      <c r="P22" s="5">
        <v>4.08</v>
      </c>
      <c r="Q22" s="5">
        <v>4.47</v>
      </c>
      <c r="R22" s="5">
        <v>3.95</v>
      </c>
      <c r="S22" s="5">
        <v>4.02</v>
      </c>
      <c r="T22" s="5">
        <v>4.69</v>
      </c>
      <c r="U22" s="5">
        <v>3.59</v>
      </c>
      <c r="V22" s="5">
        <v>3.75</v>
      </c>
      <c r="W22" s="5">
        <v>3.99</v>
      </c>
      <c r="X22" s="5">
        <v>3.99</v>
      </c>
      <c r="Y22" s="5">
        <v>4.08</v>
      </c>
      <c r="Z22" s="5">
        <v>3.05</v>
      </c>
      <c r="AA22" s="5">
        <v>2.5</v>
      </c>
      <c r="AB22" s="5">
        <v>3.97</v>
      </c>
      <c r="AC22" s="5">
        <v>2.48</v>
      </c>
      <c r="AD22" s="5">
        <v>3.03</v>
      </c>
      <c r="AE22" s="5">
        <v>2.03</v>
      </c>
      <c r="AF22" s="5"/>
      <c r="AG22" s="5">
        <f>AVERAGE(D22,L22,O22,X22,Z22)</f>
        <v>3.624</v>
      </c>
      <c r="AH22" s="5">
        <f>AVERAGE(G22,I22,R22,V22,AC22)</f>
        <v>3.646</v>
      </c>
    </row>
    <row r="23" spans="1:34" s="5" customFormat="1" ht="15.75">
      <c r="A23" s="5" t="s">
        <v>175</v>
      </c>
      <c r="B23" s="5">
        <f>AVERAGE(D23:F23,L23:Q23,X23:AB23)</f>
        <v>5.085</v>
      </c>
      <c r="C23" s="5">
        <f>AVERAGE(G23:K23,R23:W23,AC23:AE23)</f>
        <v>3.918571428571428</v>
      </c>
      <c r="D23" s="5">
        <v>6.51</v>
      </c>
      <c r="E23" s="5">
        <v>4.06</v>
      </c>
      <c r="F23" s="5">
        <v>6.82</v>
      </c>
      <c r="G23" s="5">
        <v>2.19</v>
      </c>
      <c r="H23" s="5">
        <v>5.33</v>
      </c>
      <c r="I23" s="3">
        <v>4.5</v>
      </c>
      <c r="J23" s="3">
        <v>4.59</v>
      </c>
      <c r="K23" s="5">
        <v>3.82</v>
      </c>
      <c r="L23" s="5">
        <v>4.25</v>
      </c>
      <c r="M23" s="5">
        <v>4.48</v>
      </c>
      <c r="N23" s="5">
        <v>18.68</v>
      </c>
      <c r="O23" s="5">
        <v>5.96</v>
      </c>
      <c r="P23" s="5">
        <v>5.61</v>
      </c>
      <c r="Q23" s="5">
        <v>0.08</v>
      </c>
      <c r="R23" s="5">
        <v>4.56</v>
      </c>
      <c r="S23" s="5">
        <v>4.1</v>
      </c>
      <c r="T23" s="5">
        <v>6.9</v>
      </c>
      <c r="U23" s="5">
        <v>5.22</v>
      </c>
      <c r="V23" s="5">
        <v>2.8</v>
      </c>
      <c r="W23" s="5">
        <v>1.96</v>
      </c>
      <c r="X23" s="5">
        <v>5.3</v>
      </c>
      <c r="Y23" s="5">
        <v>0.41</v>
      </c>
      <c r="Z23" s="5">
        <v>5.54</v>
      </c>
      <c r="AA23" s="5">
        <v>-0.77</v>
      </c>
      <c r="AB23" s="5">
        <v>4.26</v>
      </c>
      <c r="AC23" s="5">
        <v>3.47</v>
      </c>
      <c r="AD23" s="5">
        <v>3.32</v>
      </c>
      <c r="AE23" s="5">
        <v>2.1</v>
      </c>
      <c r="AF23" s="5"/>
      <c r="AG23" s="5">
        <f>AVERAGE(D23,L23,O23,X23,Z23)</f>
        <v>5.512</v>
      </c>
      <c r="AH23" s="5">
        <f>AVERAGE(G23,I23,R23,V23,AC23)</f>
        <v>3.504</v>
      </c>
    </row>
    <row r="24" spans="1:34" s="5" customFormat="1" ht="15.75">
      <c r="A24" s="5" t="s">
        <v>176</v>
      </c>
      <c r="B24" s="5">
        <f>AVERAGE(D24:F24,L24:Q24,X24:AB24)</f>
        <v>-1.54</v>
      </c>
      <c r="C24" s="5">
        <f>AVERAGE(G24:K24,R24:W24,AC24:AE24)</f>
        <v>-0.6157142857142858</v>
      </c>
      <c r="D24" s="5">
        <v>0.39</v>
      </c>
      <c r="E24" s="5">
        <v>0.46</v>
      </c>
      <c r="F24" s="5">
        <v>-0.29</v>
      </c>
      <c r="G24" s="5">
        <v>0.17</v>
      </c>
      <c r="H24" s="5">
        <v>-0.24</v>
      </c>
      <c r="I24" s="3">
        <v>-1.2</v>
      </c>
      <c r="J24" s="3">
        <v>-0.67</v>
      </c>
      <c r="K24" s="5">
        <v>-0.19</v>
      </c>
      <c r="L24" s="5">
        <v>-0.32</v>
      </c>
      <c r="M24" s="5">
        <v>0.96</v>
      </c>
      <c r="N24" s="5">
        <v>-2.39</v>
      </c>
      <c r="O24" s="5">
        <v>-0.8</v>
      </c>
      <c r="P24" s="5">
        <v>-1.32</v>
      </c>
      <c r="Q24" s="5">
        <v>-14.13</v>
      </c>
      <c r="R24" s="5">
        <v>-0.91</v>
      </c>
      <c r="S24" s="5">
        <v>-0.79</v>
      </c>
      <c r="T24" s="5">
        <v>-1.3</v>
      </c>
      <c r="U24" s="5">
        <v>-0.84</v>
      </c>
      <c r="V24" s="5">
        <v>-0.13</v>
      </c>
      <c r="W24" s="5">
        <v>-1.09</v>
      </c>
      <c r="X24" s="5">
        <v>-0.99</v>
      </c>
      <c r="Y24" s="5">
        <v>-1.91</v>
      </c>
      <c r="Z24" s="5">
        <v>-0.51</v>
      </c>
      <c r="AA24" s="5">
        <v>-0.39</v>
      </c>
      <c r="AB24" s="5">
        <v>-0.32</v>
      </c>
      <c r="AC24" s="5">
        <v>-0.5700000000000001</v>
      </c>
      <c r="AD24" s="5">
        <v>-0.75</v>
      </c>
      <c r="AE24" s="5">
        <v>-0.11</v>
      </c>
      <c r="AF24" s="5"/>
      <c r="AG24" s="5">
        <f>AVERAGE(D24,L24,O24,X24,Z24)</f>
        <v>-0.44599999999999995</v>
      </c>
      <c r="AH24" s="5">
        <f>AVERAGE(G24,I24,R24,V24,AC24)</f>
        <v>-0.528</v>
      </c>
    </row>
    <row r="25" spans="1:34" s="5" customFormat="1" ht="15.75">
      <c r="A25" s="5" t="s">
        <v>177</v>
      </c>
      <c r="B25" s="5">
        <f>AVERAGE(D25:F25,L25:Q25,X25:AB25)</f>
        <v>-12.272142857142857</v>
      </c>
      <c r="C25" s="5">
        <f>AVERAGE(G25:K25,R25:W25,AC25:AE25)</f>
        <v>-10.627142857142855</v>
      </c>
      <c r="D25" s="5">
        <v>-12.96</v>
      </c>
      <c r="E25" s="5">
        <v>-9.55</v>
      </c>
      <c r="F25" s="5">
        <v>-15.67</v>
      </c>
      <c r="G25" s="5">
        <v>-11.77</v>
      </c>
      <c r="H25" s="5">
        <v>-12.03</v>
      </c>
      <c r="I25" s="3">
        <v>-9.76</v>
      </c>
      <c r="J25" s="3">
        <v>-10.77</v>
      </c>
      <c r="K25" s="5">
        <v>-14.02</v>
      </c>
      <c r="L25" s="5">
        <v>-9.11</v>
      </c>
      <c r="M25" s="5">
        <v>-8.13</v>
      </c>
      <c r="N25" s="5">
        <v>-7.97</v>
      </c>
      <c r="O25" s="5">
        <v>-9.7</v>
      </c>
      <c r="P25" s="5">
        <v>-11.21</v>
      </c>
      <c r="Q25" s="5">
        <v>-39.54</v>
      </c>
      <c r="R25" s="5">
        <v>-10.29</v>
      </c>
      <c r="S25" s="5">
        <v>-10.51</v>
      </c>
      <c r="T25" s="5">
        <v>-8.75</v>
      </c>
      <c r="U25" s="5">
        <v>-9.62</v>
      </c>
      <c r="V25" s="5">
        <v>-10.87</v>
      </c>
      <c r="W25" s="5">
        <v>-10.71</v>
      </c>
      <c r="X25" s="5">
        <v>-11.02</v>
      </c>
      <c r="Y25" s="5">
        <v>-8.58</v>
      </c>
      <c r="Z25" s="5">
        <v>-8.82</v>
      </c>
      <c r="AA25" s="5">
        <v>-9.64</v>
      </c>
      <c r="AB25" s="5">
        <v>-9.91</v>
      </c>
      <c r="AC25" s="5">
        <v>-11.48</v>
      </c>
      <c r="AD25" s="5">
        <v>-9.59</v>
      </c>
      <c r="AE25" s="5">
        <v>-8.61</v>
      </c>
      <c r="AF25" s="5"/>
      <c r="AG25" s="5">
        <f>AVERAGE(D25,L25,O25,X25,Z25)</f>
        <v>-10.322</v>
      </c>
      <c r="AH25" s="5">
        <f>AVERAGE(G25,I25,R25,V25,AC25)</f>
        <v>-10.834</v>
      </c>
    </row>
    <row r="26" spans="1:34" s="5" customFormat="1" ht="15.75">
      <c r="A26" s="5" t="s">
        <v>178</v>
      </c>
      <c r="B26" s="5">
        <f>AVERAGE(D26:F26,L26:Q26,X26:AB26)</f>
        <v>-20.565384615384616</v>
      </c>
      <c r="C26" s="5">
        <f>AVERAGE(G26:K26,R26:W26,AC26:AE26)</f>
        <v>-20.062142857142856</v>
      </c>
      <c r="D26" s="5">
        <v>-23.1</v>
      </c>
      <c r="E26" s="5">
        <v>-29.21</v>
      </c>
      <c r="F26" s="5">
        <v>-16.78</v>
      </c>
      <c r="G26" s="5">
        <v>-18.66</v>
      </c>
      <c r="H26" s="5">
        <v>-19.01</v>
      </c>
      <c r="I26" s="3">
        <v>-19.94</v>
      </c>
      <c r="J26" s="3">
        <v>-20.18</v>
      </c>
      <c r="K26" s="5">
        <v>-19.38</v>
      </c>
      <c r="L26" s="5">
        <v>-14.21</v>
      </c>
      <c r="M26" s="5">
        <v>-18.05</v>
      </c>
      <c r="N26" s="5">
        <v>-25.24</v>
      </c>
      <c r="O26" s="5">
        <v>-22.64</v>
      </c>
      <c r="P26" s="5">
        <v>-18.67</v>
      </c>
      <c r="Q26" s="5"/>
      <c r="R26" s="5">
        <v>-20.66</v>
      </c>
      <c r="S26" s="5">
        <v>-19.87</v>
      </c>
      <c r="T26" s="5">
        <v>-21.52</v>
      </c>
      <c r="U26" s="5">
        <v>-18.92</v>
      </c>
      <c r="V26" s="5">
        <v>-16.96</v>
      </c>
      <c r="W26" s="5">
        <v>-24.06</v>
      </c>
      <c r="X26" s="5">
        <v>-27.26</v>
      </c>
      <c r="Y26" s="5">
        <v>-15.77</v>
      </c>
      <c r="Z26" s="5">
        <v>-13.58</v>
      </c>
      <c r="AA26" s="5">
        <v>-20.73</v>
      </c>
      <c r="AB26" s="5">
        <v>-22.11</v>
      </c>
      <c r="AC26" s="5">
        <v>-20</v>
      </c>
      <c r="AD26" s="5">
        <v>-21.21</v>
      </c>
      <c r="AE26" s="5">
        <v>-20.5</v>
      </c>
      <c r="AF26" s="5"/>
      <c r="AG26" s="5">
        <f>AVERAGE(D26,L26,O26,X26,Z26)</f>
        <v>-20.158</v>
      </c>
      <c r="AH26" s="5">
        <f>AVERAGE(G26,I26,R26,V26,AC26)</f>
        <v>-19.244</v>
      </c>
    </row>
    <row r="27" spans="9:10" s="5" customFormat="1" ht="15.75">
      <c r="I27" s="3"/>
      <c r="J27" s="3"/>
    </row>
    <row r="28" spans="1:31" s="4" customFormat="1" ht="15.75">
      <c r="A28" s="4" t="s">
        <v>179</v>
      </c>
      <c r="D28" s="4">
        <v>0.0023</v>
      </c>
      <c r="E28" s="4">
        <v>0.0019</v>
      </c>
      <c r="F28" s="4">
        <v>0.0021000000000000003</v>
      </c>
      <c r="G28" s="4">
        <v>0.0019</v>
      </c>
      <c r="H28" s="4">
        <v>0.0019</v>
      </c>
      <c r="I28" s="3">
        <v>0.0019</v>
      </c>
      <c r="J28" s="3">
        <v>0.0019</v>
      </c>
      <c r="K28" s="4">
        <v>0.002</v>
      </c>
      <c r="L28" s="4">
        <v>0.0019</v>
      </c>
      <c r="M28" s="4">
        <v>0.002</v>
      </c>
      <c r="N28" s="4">
        <v>0.0022</v>
      </c>
      <c r="O28" s="4">
        <v>0.002</v>
      </c>
      <c r="P28" s="4">
        <v>0.0019</v>
      </c>
      <c r="Q28" s="4">
        <v>0.0019</v>
      </c>
      <c r="R28" s="4">
        <v>0.002</v>
      </c>
      <c r="S28" s="4">
        <v>0.0019</v>
      </c>
      <c r="T28" s="4">
        <v>0.002</v>
      </c>
      <c r="U28" s="4">
        <v>0.0022</v>
      </c>
      <c r="V28" s="4">
        <v>0.002</v>
      </c>
      <c r="W28" s="4">
        <v>0.0019</v>
      </c>
      <c r="X28" s="4">
        <v>0.002</v>
      </c>
      <c r="Y28" s="4">
        <v>0.002</v>
      </c>
      <c r="Z28" s="4">
        <v>0.0016</v>
      </c>
      <c r="AA28" s="4">
        <v>0.0015</v>
      </c>
      <c r="AB28" s="4">
        <v>0.0015</v>
      </c>
      <c r="AC28" s="4">
        <v>0.0015</v>
      </c>
      <c r="AD28" s="4">
        <v>0.0015</v>
      </c>
      <c r="AE28" s="4">
        <v>0.0015</v>
      </c>
    </row>
    <row r="29" spans="1:33" s="5" customFormat="1" ht="15.75">
      <c r="A29" s="5" t="s">
        <v>180</v>
      </c>
      <c r="I29" s="3"/>
      <c r="J29" s="3"/>
      <c r="AG29" s="5" t="s">
        <v>181</v>
      </c>
    </row>
    <row r="30" spans="1:39" s="5" customFormat="1" ht="15.75">
      <c r="A30" s="5" t="s">
        <v>182</v>
      </c>
      <c r="B30" s="5">
        <f>STDEV(D30:F30,L30:Q30,X30:AB30)</f>
        <v>5.688365608564845</v>
      </c>
      <c r="C30" s="5">
        <f>STDEV(G30:K30,R30:W30,AC30:AE30)</f>
        <v>0.7509236071240961</v>
      </c>
      <c r="D30" s="5">
        <f>D9-$B9</f>
        <v>0.3542857142857141</v>
      </c>
      <c r="E30" s="5">
        <f>E9-$B9</f>
        <v>4.914285714285714</v>
      </c>
      <c r="F30" s="5">
        <f>F9-$B9</f>
        <v>0.6842857142857142</v>
      </c>
      <c r="G30" s="5">
        <f>G9-$C9</f>
        <v>-0.8100000000000002</v>
      </c>
      <c r="H30" s="5">
        <f>H9-$C9</f>
        <v>-0.8200000000000002</v>
      </c>
      <c r="I30" s="3">
        <f>I9-$C9</f>
        <v>0.4299999999999999</v>
      </c>
      <c r="J30" s="3">
        <f>J9-$C9</f>
        <v>1.81</v>
      </c>
      <c r="K30" s="5">
        <f>K9-$C9</f>
        <v>0.7499999999999999</v>
      </c>
      <c r="L30" s="5">
        <f>L9-$B9</f>
        <v>-0.5057142857142858</v>
      </c>
      <c r="M30" s="5">
        <f>M9-$B9</f>
        <v>-1.715714285714286</v>
      </c>
      <c r="N30" s="5">
        <f>N9-$B9</f>
        <v>-7.645714285714286</v>
      </c>
      <c r="O30" s="5">
        <f>O9-$B9</f>
        <v>-1.255714285714286</v>
      </c>
      <c r="P30" s="5">
        <f>P9-$B9</f>
        <v>-0.27571428571428586</v>
      </c>
      <c r="Q30" s="5">
        <f>Q9-$B9</f>
        <v>15.344285714285714</v>
      </c>
      <c r="R30" s="5">
        <f>R9-$C9</f>
        <v>-0.44000000000000006</v>
      </c>
      <c r="S30" s="5">
        <f>S9-$C9</f>
        <v>0.2599999999999999</v>
      </c>
      <c r="T30" s="5">
        <f>T9-$C9</f>
        <v>0.69</v>
      </c>
      <c r="U30" s="5">
        <f>U9-$C9</f>
        <v>-0.3600000000000002</v>
      </c>
      <c r="V30" s="5">
        <f>V9-$C9</f>
        <v>0.3599999999999999</v>
      </c>
      <c r="W30" s="5">
        <f>W9-$C9</f>
        <v>-0.7900000000000001</v>
      </c>
      <c r="X30" s="5">
        <f>X9-$B9</f>
        <v>-1.9157142857142861</v>
      </c>
      <c r="Y30" s="5">
        <f>Y9-$B9</f>
        <v>0.8842857142857141</v>
      </c>
      <c r="Z30" s="5">
        <f>Z9-$B9</f>
        <v>0.8842857142857141</v>
      </c>
      <c r="AA30" s="5">
        <f>AA9-$B9</f>
        <v>-0.16571428571428587</v>
      </c>
      <c r="AB30" s="5">
        <f>AB9-$B9</f>
        <v>-9.585714285714285</v>
      </c>
      <c r="AC30" s="5">
        <f>AC9-$C9</f>
        <v>0.21999999999999986</v>
      </c>
      <c r="AD30" s="5">
        <f>AD9-$C9</f>
        <v>-0.5900000000000002</v>
      </c>
      <c r="AE30" s="5">
        <f>AE9-$C9</f>
        <v>0.039999999999999925</v>
      </c>
      <c r="AF30" s="5"/>
      <c r="AG30" s="5">
        <f>STDEV(AI30:AM30)</f>
        <v>1.142440370435149</v>
      </c>
      <c r="AH30" s="5"/>
      <c r="AI30" s="5">
        <f>D9-AG9</f>
        <v>0.8420000000000001</v>
      </c>
      <c r="AJ30" s="5">
        <f>L9-AG9</f>
        <v>-0.017999999999999905</v>
      </c>
      <c r="AK30" s="5">
        <f>O9-AG9</f>
        <v>-0.768</v>
      </c>
      <c r="AL30" s="5">
        <f>X9-AG9</f>
        <v>-1.4280000000000002</v>
      </c>
      <c r="AM30" s="5">
        <f>Z9-AG9</f>
        <v>1.372</v>
      </c>
    </row>
    <row r="31" spans="1:39" s="5" customFormat="1" ht="15.75">
      <c r="A31" s="5" t="s">
        <v>183</v>
      </c>
      <c r="B31" s="5">
        <f>STDEV(D31:F31,L31:N31)</f>
        <v>17.340973059971766</v>
      </c>
      <c r="C31" s="5">
        <f>STDEV(G31:K31)</f>
        <v>9.170727888232209</v>
      </c>
      <c r="D31" s="5">
        <f>D10-$B10</f>
        <v>7.42642857142857</v>
      </c>
      <c r="E31" s="5">
        <f>E10-$B10</f>
        <v>5.026428571428571</v>
      </c>
      <c r="F31" s="5">
        <f>F10-$B10</f>
        <v>7.286428571428569</v>
      </c>
      <c r="G31" s="5">
        <f>G10-$C10</f>
        <v>1.3018181818181809</v>
      </c>
      <c r="H31" s="5">
        <f>H10-$C10</f>
        <v>-0.35818181818181927</v>
      </c>
      <c r="I31" s="3">
        <f>I10-$C10</f>
        <v>1.1618181818181803</v>
      </c>
      <c r="J31" s="3">
        <f>J10-$C10</f>
        <v>3.7718181818181797</v>
      </c>
      <c r="K31" s="5">
        <f>K10-$C10</f>
        <v>-18.76818181818182</v>
      </c>
      <c r="L31" s="5">
        <f>L10-$B10</f>
        <v>1.24642857142857</v>
      </c>
      <c r="M31" s="5">
        <f>M10-$B10</f>
        <v>-6.07357142857143</v>
      </c>
      <c r="N31" s="5">
        <f>N10-$B10</f>
        <v>-37.653571428571425</v>
      </c>
      <c r="O31" s="5">
        <f>O10-$B10</f>
        <v>10.146428571428569</v>
      </c>
      <c r="P31" s="5">
        <f>P10-$B10</f>
        <v>-3.1435714285714305</v>
      </c>
      <c r="Q31" s="5">
        <f>Q10-$B10</f>
        <v>-17.57357142857143</v>
      </c>
      <c r="R31" s="5">
        <f>R10-$C10</f>
        <v>-0.278181818181821</v>
      </c>
      <c r="S31" s="5">
        <f>S10-$C10</f>
        <v>0.25181818181818016</v>
      </c>
      <c r="T31" s="5">
        <f>T10-$C10</f>
        <v>-3.8881818181818186</v>
      </c>
      <c r="U31" s="5">
        <f>U10-$C10</f>
        <v>-1.6181818181818208</v>
      </c>
      <c r="V31" s="5">
        <f>V10-$C10</f>
        <v>2.7618181818181817</v>
      </c>
      <c r="W31" s="5">
        <f>W10-$C10</f>
        <v>-18.76818181818182</v>
      </c>
      <c r="X31" s="5">
        <f>X10-$B10</f>
        <v>21.706428571428567</v>
      </c>
      <c r="Y31" s="5">
        <f>Y10-$B10</f>
        <v>-0.16357142857143003</v>
      </c>
      <c r="Z31" s="5">
        <f>Z10-$B10</f>
        <v>14.10642857142857</v>
      </c>
      <c r="AA31" s="5">
        <f>AA10-$B10</f>
        <v>32.18642857142857</v>
      </c>
      <c r="AB31" s="5">
        <f>AB10-$B10</f>
        <v>-34.52357142857143</v>
      </c>
      <c r="AC31" s="5">
        <f>AC10-$C10</f>
        <v>3.2718181818181797</v>
      </c>
      <c r="AD31" s="5">
        <f>AD10-$C10</f>
        <v>-6.378181818181819</v>
      </c>
      <c r="AE31" s="5">
        <f>AE10-$C10</f>
        <v>-18.76818181818182</v>
      </c>
      <c r="AF31" s="5"/>
      <c r="AG31" s="5">
        <f>STDEV(AI31:AM31)</f>
        <v>7.6302293543510205</v>
      </c>
      <c r="AH31" s="5"/>
      <c r="AI31" s="5">
        <f>D10-AG10</f>
        <v>-3.5</v>
      </c>
      <c r="AJ31" s="5">
        <f>L10-AG10</f>
        <v>-9.68</v>
      </c>
      <c r="AK31" s="5">
        <f>O10-AG10</f>
        <v>-0.7800000000000011</v>
      </c>
      <c r="AL31" s="5">
        <f>X10-AG10</f>
        <v>10.779999999999998</v>
      </c>
      <c r="AM31" s="5">
        <f>Z10-AG10</f>
        <v>3.1799999999999997</v>
      </c>
    </row>
    <row r="32" spans="1:39" s="5" customFormat="1" ht="15.75">
      <c r="A32" s="5" t="s">
        <v>184</v>
      </c>
      <c r="B32" s="5">
        <f>STDEV(D32:F32,L32:N32)</f>
        <v>4.930138605218586</v>
      </c>
      <c r="C32" s="5">
        <f>STDEV(G32:K32)</f>
        <v>0.9784835205561716</v>
      </c>
      <c r="D32" s="5">
        <f>D11-$B11</f>
        <v>-0.17785714285714338</v>
      </c>
      <c r="E32" s="5">
        <f>E11-$B11</f>
        <v>-0.3578571428571431</v>
      </c>
      <c r="F32" s="5">
        <f>F11-$B11</f>
        <v>-7.837857142857143</v>
      </c>
      <c r="G32" s="5">
        <f>G11-$C11</f>
        <v>-0.6028571428571428</v>
      </c>
      <c r="H32" s="5">
        <f>H11-$C11</f>
        <v>-0.5128571428571428</v>
      </c>
      <c r="I32" s="3">
        <f>I11-$C11</f>
        <v>1.2971428571428572</v>
      </c>
      <c r="J32" s="3">
        <f>J11-$C11</f>
        <v>-0.8328571428571429</v>
      </c>
      <c r="K32" s="5">
        <f>K11-$C11</f>
        <v>-1.2428571428571429</v>
      </c>
      <c r="L32" s="5">
        <f>L11-$B11</f>
        <v>-5.347857142857142</v>
      </c>
      <c r="M32" s="5">
        <f>M11-$B11</f>
        <v>-3.467857142857143</v>
      </c>
      <c r="N32" s="5">
        <f>N11-$B11</f>
        <v>6.262142857142857</v>
      </c>
      <c r="O32" s="5">
        <f>O11-$B11</f>
        <v>-3.767857142857143</v>
      </c>
      <c r="P32" s="5">
        <f>P11-$B11</f>
        <v>-3.347857142857143</v>
      </c>
      <c r="Q32" s="5">
        <f>Q11-$B11</f>
        <v>17.292142857142856</v>
      </c>
      <c r="R32" s="5">
        <f>R11-$C11</f>
        <v>1.0771428571428572</v>
      </c>
      <c r="S32" s="5">
        <f>S11-$C11</f>
        <v>0.3271428571428572</v>
      </c>
      <c r="T32" s="5">
        <f>T11-$C11</f>
        <v>0.3671428571428572</v>
      </c>
      <c r="U32" s="5">
        <f>U11-$C11</f>
        <v>1.357142857142857</v>
      </c>
      <c r="V32" s="5">
        <f>V11-$C11</f>
        <v>0.31714285714285717</v>
      </c>
      <c r="W32" s="5">
        <f>W11-$C11</f>
        <v>-0.7028571428571428</v>
      </c>
      <c r="X32" s="5">
        <f>X11-$B11</f>
        <v>1.6521428571428567</v>
      </c>
      <c r="Y32" s="5">
        <f>Y11-$B11</f>
        <v>-2.457857142857143</v>
      </c>
      <c r="Z32" s="5">
        <f>Z11-$B11</f>
        <v>-2.3278571428571433</v>
      </c>
      <c r="AA32" s="5">
        <f>AA11-$B11</f>
        <v>-0.6278571428571431</v>
      </c>
      <c r="AB32" s="5">
        <f>AB11-$B11</f>
        <v>4.512142857142857</v>
      </c>
      <c r="AC32" s="5">
        <f>AC11-$C11</f>
        <v>0.04714285714285715</v>
      </c>
      <c r="AD32" s="5">
        <f>AD11-$C11</f>
        <v>1.8871428571428572</v>
      </c>
      <c r="AE32" s="5">
        <f>AE11-$C11</f>
        <v>-2.782857142857143</v>
      </c>
      <c r="AF32" s="5"/>
      <c r="AG32" s="5">
        <f>STDEV(AI32:AM32)</f>
        <v>2.788329248851362</v>
      </c>
      <c r="AH32" s="5"/>
      <c r="AI32" s="5">
        <f>D11-AG11</f>
        <v>1.8159999999999994</v>
      </c>
      <c r="AJ32" s="5">
        <f>L11-AG11</f>
        <v>-3.354</v>
      </c>
      <c r="AK32" s="5">
        <f>O11-AG11</f>
        <v>-1.774</v>
      </c>
      <c r="AL32" s="5">
        <f>X11-AG11</f>
        <v>3.6459999999999995</v>
      </c>
      <c r="AM32" s="5">
        <f>Z11-AG11</f>
        <v>-0.3340000000000005</v>
      </c>
    </row>
    <row r="33" spans="1:39" s="5" customFormat="1" ht="15.75">
      <c r="A33" s="5" t="s">
        <v>185</v>
      </c>
      <c r="B33" s="5">
        <f>STDEV(D33:F33,L33:N33)</f>
        <v>11.26790249632409</v>
      </c>
      <c r="C33" s="5">
        <f>STDEV(G33:K33)</f>
        <v>1.698572930433074</v>
      </c>
      <c r="D33" s="5">
        <f>D12-$B12</f>
        <v>21.212142857142858</v>
      </c>
      <c r="E33" s="5">
        <f>E12-$B12</f>
        <v>1.2121428571428563</v>
      </c>
      <c r="F33" s="5">
        <f>F12-$B12</f>
        <v>-0.7578571428571443</v>
      </c>
      <c r="G33" s="5">
        <f>G12-$C12</f>
        <v>2.3928571428571423</v>
      </c>
      <c r="H33" s="5">
        <f>H12-$C12</f>
        <v>2.502857142857142</v>
      </c>
      <c r="I33" s="3">
        <f>I12-$C12</f>
        <v>0.4728571428571424</v>
      </c>
      <c r="J33" s="3">
        <f>J12-$C12</f>
        <v>-1.6571428571428584</v>
      </c>
      <c r="K33" s="5">
        <f>K12-$C12</f>
        <v>0.7528571428571418</v>
      </c>
      <c r="L33" s="5">
        <f>L12-$B12</f>
        <v>4.9621428571428545</v>
      </c>
      <c r="M33" s="5">
        <f>M12-$B12</f>
        <v>-7.297857142857144</v>
      </c>
      <c r="N33" s="5">
        <f>N12-$B12</f>
        <v>-10.817857142857145</v>
      </c>
      <c r="O33" s="5">
        <f>O12-$B12</f>
        <v>3.652142857142856</v>
      </c>
      <c r="P33" s="5">
        <f>P12-$B12</f>
        <v>1.8421428571428553</v>
      </c>
      <c r="Q33" s="5">
        <f>Q12-$B12</f>
        <v>-5.847857142857144</v>
      </c>
      <c r="R33" s="5">
        <f>R12-$C12</f>
        <v>-2.507142857142858</v>
      </c>
      <c r="S33" s="5">
        <f>S12-$C12</f>
        <v>-0.7471428571428582</v>
      </c>
      <c r="T33" s="5">
        <f>T12-$C12</f>
        <v>0.042857142857142705</v>
      </c>
      <c r="U33" s="5">
        <f>U12-$C12</f>
        <v>-1.9071428571428584</v>
      </c>
      <c r="V33" s="5">
        <f>V12-$C12</f>
        <v>1.5128571428571416</v>
      </c>
      <c r="W33" s="5">
        <f>W12-$C12</f>
        <v>4.112857142857141</v>
      </c>
      <c r="X33" s="5">
        <f>X12-$B12</f>
        <v>8.292142857142856</v>
      </c>
      <c r="Y33" s="5">
        <f>Y12-$B12</f>
        <v>-3.477857142857145</v>
      </c>
      <c r="Z33" s="5">
        <f>Z12-$B12</f>
        <v>-0.9478571428571438</v>
      </c>
      <c r="AA33" s="5">
        <f>AA12-$B12</f>
        <v>0.05214285714285616</v>
      </c>
      <c r="AB33" s="5">
        <f>AB12-$B12</f>
        <v>-12.077857142857145</v>
      </c>
      <c r="AC33" s="5">
        <f>AC12-$C12</f>
        <v>-0.35714285714285765</v>
      </c>
      <c r="AD33" s="5">
        <f>AD12-$C12</f>
        <v>-7.427142857142858</v>
      </c>
      <c r="AE33" s="5">
        <f>AE12-$C12</f>
        <v>2.8128571428571423</v>
      </c>
      <c r="AF33" s="5"/>
      <c r="AG33" s="5">
        <f>STDEV(AI33:AM33)</f>
        <v>8.385130887469796</v>
      </c>
      <c r="AH33" s="5"/>
      <c r="AI33" s="5">
        <f>D12-AG12</f>
        <v>13.778000000000006</v>
      </c>
      <c r="AJ33" s="5">
        <f>L12-AG12</f>
        <v>-2.4719999999999978</v>
      </c>
      <c r="AK33" s="5">
        <f>O12-AG12</f>
        <v>-3.7819999999999965</v>
      </c>
      <c r="AL33" s="5">
        <f>X12-AG12</f>
        <v>0.8580000000000041</v>
      </c>
      <c r="AM33" s="5">
        <f>Z12-AG12</f>
        <v>-8.381999999999996</v>
      </c>
    </row>
    <row r="34" spans="1:39" s="5" customFormat="1" ht="15.75">
      <c r="A34" s="5" t="s">
        <v>186</v>
      </c>
      <c r="B34" s="5">
        <f>STDEV(D34:F34,L34:N34)</f>
        <v>5.355728397395322</v>
      </c>
      <c r="C34" s="5">
        <f>STDEV(G34:K34)</f>
        <v>0.9666798849670972</v>
      </c>
      <c r="D34" s="5">
        <f>D13-$B13</f>
        <v>-1.4442857142857157</v>
      </c>
      <c r="E34" s="5">
        <f>E13-$B13</f>
        <v>1.0857142857142845</v>
      </c>
      <c r="F34" s="5">
        <f>F13-$B13</f>
        <v>0.5057142857142845</v>
      </c>
      <c r="G34" s="5">
        <f>G13-$C13</f>
        <v>1.5264285714285712</v>
      </c>
      <c r="H34" s="5">
        <f>H13-$C13</f>
        <v>-0.9935714285714292</v>
      </c>
      <c r="I34" s="3">
        <f>I13-$C13</f>
        <v>-0.46357142857142897</v>
      </c>
      <c r="J34" s="3">
        <f>J13-$C13</f>
        <v>0.5264285714285712</v>
      </c>
      <c r="K34" s="5">
        <f>K13-$C13</f>
        <v>0.2964285714285708</v>
      </c>
      <c r="L34" s="5">
        <f>L13-$B13</f>
        <v>-1.224285714285716</v>
      </c>
      <c r="M34" s="5">
        <f>M13-$B13</f>
        <v>11.615714285714283</v>
      </c>
      <c r="N34" s="5">
        <f>N13-$B13</f>
        <v>-3.4442857142857157</v>
      </c>
      <c r="O34" s="5">
        <f>O13-$B13</f>
        <v>1.4857142857142849</v>
      </c>
      <c r="P34" s="5">
        <f>P13-$B13</f>
        <v>0.18571428571428417</v>
      </c>
      <c r="Q34" s="5">
        <f>Q13-$B13</f>
        <v>-22.074285714285715</v>
      </c>
      <c r="R34" s="5">
        <f>R13-$C13</f>
        <v>-0.3035714285714288</v>
      </c>
      <c r="S34" s="5">
        <f>S13-$C13</f>
        <v>-0.29357142857142904</v>
      </c>
      <c r="T34" s="5">
        <f>T13-$C13</f>
        <v>-0.713571428571429</v>
      </c>
      <c r="U34" s="5">
        <f>U13-$C13</f>
        <v>-1.0935714285714289</v>
      </c>
      <c r="V34" s="5">
        <f>V13-$C13</f>
        <v>-0.4435714285714294</v>
      </c>
      <c r="W34" s="5">
        <f>W13-$C13</f>
        <v>2.2264285714285714</v>
      </c>
      <c r="X34" s="5">
        <f>X13-$B13</f>
        <v>-1.6342857142857152</v>
      </c>
      <c r="Y34" s="5">
        <f>Y13-$B13</f>
        <v>13.215714285714284</v>
      </c>
      <c r="Z34" s="5">
        <f>Z13-$B13</f>
        <v>6.055714285714285</v>
      </c>
      <c r="AA34" s="5">
        <f>AA13-$B13</f>
        <v>-0.6542857142857157</v>
      </c>
      <c r="AB34" s="5">
        <f>AB13-$B13</f>
        <v>-3.6742857142857157</v>
      </c>
      <c r="AC34" s="5">
        <f>AC13-$C13</f>
        <v>0.006428571428570784</v>
      </c>
      <c r="AD34" s="5">
        <f>AD13-$C13</f>
        <v>0.6064285714285713</v>
      </c>
      <c r="AE34" s="5">
        <f>AE13-$C13</f>
        <v>-0.8835714285714289</v>
      </c>
      <c r="AF34" s="5"/>
      <c r="AG34" s="5">
        <f>STDEV(AI34:AM34)</f>
        <v>3.280132619270142</v>
      </c>
      <c r="AH34" s="5"/>
      <c r="AI34" s="5">
        <f>D13-AG13</f>
        <v>-2.0920000000000005</v>
      </c>
      <c r="AJ34" s="5">
        <f>L13-AG13</f>
        <v>-1.8720000000000008</v>
      </c>
      <c r="AK34" s="5">
        <f>O13-AG13</f>
        <v>0.8380000000000001</v>
      </c>
      <c r="AL34" s="5">
        <f>X13-AG13</f>
        <v>-2.282</v>
      </c>
      <c r="AM34" s="5">
        <f>Z13-AG13</f>
        <v>5.408</v>
      </c>
    </row>
    <row r="35" spans="1:39" s="5" customFormat="1" ht="15.75">
      <c r="A35" s="5" t="s">
        <v>187</v>
      </c>
      <c r="B35" s="5">
        <f>STDEV(D35:F35,L35:N35)</f>
        <v>9.753701690469454</v>
      </c>
      <c r="C35" s="5">
        <f>STDEV(G35:K35)</f>
        <v>7.795413395067641</v>
      </c>
      <c r="D35" s="5">
        <f>D14-$B14</f>
        <v>1.8414285714285725</v>
      </c>
      <c r="E35" s="5">
        <f>E14-$B14</f>
        <v>-14.538571428571428</v>
      </c>
      <c r="F35" s="5">
        <f>F14-$B14</f>
        <v>6.651428571428573</v>
      </c>
      <c r="G35" s="5">
        <f>G14-$C14</f>
        <v>-5.410714285714292</v>
      </c>
      <c r="H35" s="5">
        <f>H14-$C14</f>
        <v>-5.210714285714289</v>
      </c>
      <c r="I35" s="3">
        <f>I14-$C14</f>
        <v>-1.1607142857142918</v>
      </c>
      <c r="J35" s="3">
        <f>J14-$C14</f>
        <v>-0.2407142857142901</v>
      </c>
      <c r="K35" s="5">
        <f>K14-$C14</f>
        <v>13.629285714285711</v>
      </c>
      <c r="L35" s="5">
        <f>L14-$B14</f>
        <v>-0.8385714285714272</v>
      </c>
      <c r="M35" s="5">
        <f>M14-$B14</f>
        <v>3.911428571428573</v>
      </c>
      <c r="N35" s="5">
        <f>N14-$B14</f>
        <v>14.991428571428573</v>
      </c>
      <c r="O35" s="5">
        <f>O14-$B14</f>
        <v>-4.8685714285714266</v>
      </c>
      <c r="P35" s="5">
        <f>P14-$B14</f>
        <v>-17.61857142857143</v>
      </c>
      <c r="Q35" s="5">
        <f>Q14-$B14</f>
        <v>15.291428571428572</v>
      </c>
      <c r="R35" s="5">
        <f>R14-$C14</f>
        <v>-1.570714285714292</v>
      </c>
      <c r="S35" s="5">
        <f>S14-$C14</f>
        <v>-3.120714285714289</v>
      </c>
      <c r="T35" s="5">
        <f>T14-$C14</f>
        <v>-3.9407142857142894</v>
      </c>
      <c r="U35" s="5">
        <f>U14-$C14</f>
        <v>23.70928571428571</v>
      </c>
      <c r="V35" s="5">
        <f>V14-$C14</f>
        <v>3.959285714285709</v>
      </c>
      <c r="W35" s="5">
        <f>W14-$C14</f>
        <v>-13.01071428571429</v>
      </c>
      <c r="X35" s="5">
        <f>X14-$B14</f>
        <v>-3.438571428571427</v>
      </c>
      <c r="Y35" s="5">
        <f>Y14-$B14</f>
        <v>6.911428571428573</v>
      </c>
      <c r="Z35" s="5">
        <f>Z14-$B14</f>
        <v>-13.698571428571428</v>
      </c>
      <c r="AA35" s="5">
        <f>AA14-$B14</f>
        <v>-8.268571428571429</v>
      </c>
      <c r="AB35" s="5">
        <f>AB14-$B14</f>
        <v>13.671428571428573</v>
      </c>
      <c r="AC35" s="5">
        <f>AC14-$C14</f>
        <v>-1.860714285714291</v>
      </c>
      <c r="AD35" s="5">
        <f>AD14-$C14</f>
        <v>2.9392857142857096</v>
      </c>
      <c r="AE35" s="5">
        <f>AE14-$C14</f>
        <v>-8.71071428571429</v>
      </c>
      <c r="AF35" s="5"/>
      <c r="AG35" s="5">
        <f>STDEV(AI35:AM35)</f>
        <v>5.895924015792605</v>
      </c>
      <c r="AH35" s="5"/>
      <c r="AI35" s="5">
        <f>D14-AG14</f>
        <v>6.042</v>
      </c>
      <c r="AJ35" s="5">
        <f>L14-AG14</f>
        <v>3.362</v>
      </c>
      <c r="AK35" s="5">
        <f>O14-AG14</f>
        <v>-0.6679999999999993</v>
      </c>
      <c r="AL35" s="5">
        <f>X14-AG14</f>
        <v>0.7620000000000005</v>
      </c>
      <c r="AM35" s="5">
        <f>Z14-AG14</f>
        <v>-9.498000000000001</v>
      </c>
    </row>
    <row r="36" spans="1:39" s="5" customFormat="1" ht="15.75">
      <c r="A36" s="5" t="s">
        <v>188</v>
      </c>
      <c r="B36" s="5">
        <f>STDEV(D36:F36,L36:N36)</f>
        <v>7.208690357247054</v>
      </c>
      <c r="C36" s="5">
        <f>STDEV(G36:K36)</f>
        <v>2.764801982059475</v>
      </c>
      <c r="D36" s="5">
        <f>D15-$B15</f>
        <v>-4.642857142857142</v>
      </c>
      <c r="E36" s="5">
        <f>E15-$B15</f>
        <v>-4.3028571428571425</v>
      </c>
      <c r="F36" s="5">
        <f>F15-$B15</f>
        <v>14.077142857142857</v>
      </c>
      <c r="G36" s="5">
        <f>G15-$C15</f>
        <v>0.9915384615384614</v>
      </c>
      <c r="H36" s="5">
        <f>H15-$C15</f>
        <v>1.3315384615384613</v>
      </c>
      <c r="I36" s="3">
        <f>I15-$C15</f>
        <v>-2.678461538461539</v>
      </c>
      <c r="J36" s="3">
        <f>J15-$C15</f>
        <v>0.5415384615384614</v>
      </c>
      <c r="K36" s="5">
        <f>K15-$C15</f>
        <v>5.091538461538462</v>
      </c>
      <c r="L36" s="5">
        <f>L15-$B15</f>
        <v>-2.832857142857142</v>
      </c>
      <c r="M36" s="5">
        <f>M15-$B15</f>
        <v>0.5171428571428578</v>
      </c>
      <c r="N36" s="5">
        <f>N15-$B15</f>
        <v>-3.662857142857142</v>
      </c>
      <c r="O36" s="5">
        <f>O15-$B15</f>
        <v>-3.862857142857142</v>
      </c>
      <c r="P36" s="5">
        <f>P15-$B15</f>
        <v>-4.212857142857143</v>
      </c>
      <c r="Q36" s="5">
        <f>Q15-$B15</f>
        <v>21.927142857142858</v>
      </c>
      <c r="R36" s="5">
        <f>R15-$C15</f>
        <v>-0.25846153846153863</v>
      </c>
      <c r="S36" s="5">
        <f>S15-$C15</f>
        <v>-0.4684615384615386</v>
      </c>
      <c r="T36" s="5">
        <f>T15-$C15</f>
        <v>-0.6884615384615386</v>
      </c>
      <c r="U36" s="5">
        <f>U15-$C15</f>
        <v>-0.6284615384615385</v>
      </c>
      <c r="V36" s="5">
        <f>V15-$C15</f>
        <v>-1.6084615384615386</v>
      </c>
      <c r="W36" s="5">
        <f>W15-$C15</f>
        <v>0.7715384615384614</v>
      </c>
      <c r="X36" s="5">
        <f>X15-$B15</f>
        <v>-1.8128571428571423</v>
      </c>
      <c r="Y36" s="5">
        <f>Y15-$B15</f>
        <v>-1.492857142857142</v>
      </c>
      <c r="Z36" s="5">
        <f>Z15-$B15</f>
        <v>-6.282857142857142</v>
      </c>
      <c r="AA36" s="5">
        <f>AA15-$B15</f>
        <v>1.837142857142858</v>
      </c>
      <c r="AB36" s="5">
        <f>AB15-$B15</f>
        <v>-5.252857142857142</v>
      </c>
      <c r="AC36" s="5">
        <f>AC15-$C15</f>
        <v>0.18153846153846143</v>
      </c>
      <c r="AD36" s="5">
        <f>AD15-$C15</f>
        <v>-1.5584615384615388</v>
      </c>
      <c r="AE36" s="5">
        <f>AE15-$C15</f>
        <v>-0.24846153846153862</v>
      </c>
      <c r="AF36" s="5"/>
      <c r="AG36" s="5">
        <f>STDEV(AI36:AM36)</f>
        <v>1.7121127299334002</v>
      </c>
      <c r="AH36" s="5"/>
      <c r="AI36" s="5">
        <f>D15-AG15</f>
        <v>-0.7559999999999993</v>
      </c>
      <c r="AJ36" s="5">
        <f>L15-AG15</f>
        <v>1.0540000000000012</v>
      </c>
      <c r="AK36" s="5">
        <f>O15-AG15</f>
        <v>0.02400000000000091</v>
      </c>
      <c r="AL36" s="5">
        <f>X15-AG15</f>
        <v>2.0740000000000007</v>
      </c>
      <c r="AM36" s="5">
        <f>Z15-AG15</f>
        <v>-2.395999999999999</v>
      </c>
    </row>
    <row r="37" spans="1:39" s="5" customFormat="1" ht="15.75">
      <c r="A37" s="5" t="s">
        <v>189</v>
      </c>
      <c r="B37" s="5">
        <f>STDEV(D37:F37,L37:N37)</f>
        <v>17.099150466226874</v>
      </c>
      <c r="C37" s="5">
        <f>STDEV(G37:K37)</f>
        <v>0.8160453418775205</v>
      </c>
      <c r="D37" s="5">
        <f>D16-$B16</f>
        <v>-4.735714285714284</v>
      </c>
      <c r="E37" s="5">
        <f>E16-$B16</f>
        <v>25.954285714285717</v>
      </c>
      <c r="F37" s="5">
        <f>F16-$B16</f>
        <v>-7.945714285714285</v>
      </c>
      <c r="G37" s="5">
        <f>G16-$C16</f>
        <v>0.904285714285713</v>
      </c>
      <c r="H37" s="5">
        <f>H16-$C16</f>
        <v>-0.7457142857142856</v>
      </c>
      <c r="I37" s="3">
        <f>I16-$C16</f>
        <v>1.2242857142857133</v>
      </c>
      <c r="J37" s="3">
        <f>J16-$C16</f>
        <v>0.5142857142857125</v>
      </c>
      <c r="K37" s="5">
        <f>K16-$C16</f>
        <v>-0.2557142857142871</v>
      </c>
      <c r="L37" s="5">
        <f>L16-$B16</f>
        <v>-2.5957142857142834</v>
      </c>
      <c r="M37" s="5">
        <f>M16-$B16</f>
        <v>26.604285714285716</v>
      </c>
      <c r="N37" s="5">
        <f>N16-$B16</f>
        <v>-10.415714285714285</v>
      </c>
      <c r="O37" s="5">
        <f>O16-$B16</f>
        <v>-4.705714285714285</v>
      </c>
      <c r="P37" s="5">
        <f>P16-$B16</f>
        <v>-5.255714285714285</v>
      </c>
      <c r="Q37" s="5">
        <f>Q16-$B16</f>
        <v>-16.685714285714283</v>
      </c>
      <c r="R37" s="5">
        <f>R16-$C16</f>
        <v>0.8442857142857143</v>
      </c>
      <c r="S37" s="5">
        <f>S16-$C16</f>
        <v>2.0142857142857125</v>
      </c>
      <c r="T37" s="5">
        <f>T16-$C16</f>
        <v>-7.955714285714286</v>
      </c>
      <c r="U37" s="5">
        <f>U16-$C16</f>
        <v>-10.995714285714286</v>
      </c>
      <c r="V37" s="5">
        <f>V16-$C16</f>
        <v>0.9242857142857126</v>
      </c>
      <c r="W37" s="5">
        <f>W16-$C16</f>
        <v>3.524285714285714</v>
      </c>
      <c r="X37" s="5">
        <f>X16-$B16</f>
        <v>8.414285714285715</v>
      </c>
      <c r="Y37" s="5">
        <f>Y16-$B16</f>
        <v>12.624285714285712</v>
      </c>
      <c r="Z37" s="5">
        <f>Z16-$B16</f>
        <v>-11.855714285714285</v>
      </c>
      <c r="AA37" s="5">
        <f>AA16-$B16</f>
        <v>-6.925714285714285</v>
      </c>
      <c r="AB37" s="5">
        <f>AB16-$B16</f>
        <v>-2.475714285714286</v>
      </c>
      <c r="AC37" s="5">
        <f>AC16-$C16</f>
        <v>1.7642857142857125</v>
      </c>
      <c r="AD37" s="5">
        <f>AD16-$C16</f>
        <v>3.8042857142857116</v>
      </c>
      <c r="AE37" s="5">
        <f>AE16-$C16</f>
        <v>4.434285714285714</v>
      </c>
      <c r="AF37" s="5"/>
      <c r="AG37" s="5">
        <f>STDEV(AI37:AM37)</f>
        <v>7.327165209001364</v>
      </c>
      <c r="AH37" s="5"/>
      <c r="AI37" s="5">
        <f>D16-AG16</f>
        <v>-1.639999999999997</v>
      </c>
      <c r="AJ37" s="5">
        <f>L16-AG16</f>
        <v>0.5000000000000036</v>
      </c>
      <c r="AK37" s="5">
        <f>O16-AG16</f>
        <v>-1.6099999999999977</v>
      </c>
      <c r="AL37" s="5">
        <f>X16-AG16</f>
        <v>11.510000000000002</v>
      </c>
      <c r="AM37" s="5">
        <f>Z16-AG16</f>
        <v>-8.759999999999998</v>
      </c>
    </row>
    <row r="38" spans="1:39" s="5" customFormat="1" ht="15.75">
      <c r="A38" s="5" t="s">
        <v>190</v>
      </c>
      <c r="B38" s="5">
        <f>STDEV(D38:F38,L38:N38)</f>
        <v>2.373470033516328</v>
      </c>
      <c r="C38" s="5">
        <f>STDEV(G38:K38)</f>
        <v>0.5922668317574437</v>
      </c>
      <c r="D38" s="5">
        <f>D17-$B17</f>
        <v>-3.537142857142857</v>
      </c>
      <c r="E38" s="5">
        <f>E17-$B17</f>
        <v>0.8628571428571428</v>
      </c>
      <c r="F38" s="5">
        <f>F17-$B17</f>
        <v>1.1928571428571426</v>
      </c>
      <c r="G38" s="5">
        <f>G17-$C17</f>
        <v>-0.2885714285714287</v>
      </c>
      <c r="H38" s="5">
        <f>H17-$C17</f>
        <v>-0.5485714285714287</v>
      </c>
      <c r="I38" s="3">
        <f>I17-$C17</f>
        <v>-0.24857142857142867</v>
      </c>
      <c r="J38" s="3">
        <f>J17-$C17</f>
        <v>0.8114285714285714</v>
      </c>
      <c r="K38" s="5">
        <f>K17-$C17</f>
        <v>0.5614285714285714</v>
      </c>
      <c r="L38" s="5">
        <f>L17-$B17</f>
        <v>0.3128571428571427</v>
      </c>
      <c r="M38" s="5">
        <f>M17-$B17</f>
        <v>-4.1971428571428575</v>
      </c>
      <c r="N38" s="5">
        <f>N17-$B17</f>
        <v>0.2828571428571427</v>
      </c>
      <c r="O38" s="5">
        <f>O17-$B17</f>
        <v>-0.07714285714285718</v>
      </c>
      <c r="P38" s="5">
        <f>P17-$B17</f>
        <v>-0.8371428571428572</v>
      </c>
      <c r="Q38" s="5">
        <f>Q17-$B17</f>
        <v>0.3028571428571427</v>
      </c>
      <c r="R38" s="5">
        <f>R17-$C17</f>
        <v>-0.4085714285714286</v>
      </c>
      <c r="S38" s="5">
        <f>S17-$C17</f>
        <v>-0.05857142857142872</v>
      </c>
      <c r="T38" s="5">
        <f>T17-$C17</f>
        <v>-0.6685714285714286</v>
      </c>
      <c r="U38" s="5">
        <f>U17-$C17</f>
        <v>-1.6285714285714286</v>
      </c>
      <c r="V38" s="5">
        <f>V17-$C17</f>
        <v>-0.008571428571428674</v>
      </c>
      <c r="W38" s="5">
        <f>W17-$C17</f>
        <v>0.38142857142857134</v>
      </c>
      <c r="X38" s="5">
        <f>X17-$B17</f>
        <v>0.7228571428571428</v>
      </c>
      <c r="Y38" s="5">
        <f>Y17-$B17</f>
        <v>4.742857142857143</v>
      </c>
      <c r="Z38" s="5">
        <f>Z17-$B17</f>
        <v>-1.0271428571428571</v>
      </c>
      <c r="AA38" s="5">
        <f>AA17-$B17</f>
        <v>0.17285714285714282</v>
      </c>
      <c r="AB38" s="5">
        <f>AB17-$B17</f>
        <v>1.0828571428571427</v>
      </c>
      <c r="AC38" s="5">
        <f>AC17-$C17</f>
        <v>0.0914285714285713</v>
      </c>
      <c r="AD38" s="5">
        <f>AD17-$C17</f>
        <v>0.3214285714285713</v>
      </c>
      <c r="AE38" s="5">
        <f>AE17-$C17</f>
        <v>1.6914285714285713</v>
      </c>
      <c r="AF38" s="5"/>
      <c r="AG38" s="5">
        <f>STDEV(AI38:AM38)</f>
        <v>1.7023894971480527</v>
      </c>
      <c r="AH38" s="5"/>
      <c r="AI38" s="5">
        <f>D17-AG17</f>
        <v>-2.816</v>
      </c>
      <c r="AJ38" s="5">
        <f>L17-AG17</f>
        <v>1.0339999999999998</v>
      </c>
      <c r="AK38" s="5">
        <f>O17-AG17</f>
        <v>0.6439999999999999</v>
      </c>
      <c r="AL38" s="5">
        <f>X17-AG17</f>
        <v>1.444</v>
      </c>
      <c r="AM38" s="5">
        <f>Z17-AG17</f>
        <v>-0.30600000000000005</v>
      </c>
    </row>
    <row r="39" spans="1:39" s="5" customFormat="1" ht="15.75">
      <c r="A39" s="5" t="s">
        <v>191</v>
      </c>
      <c r="B39" s="5">
        <f>STDEV(D39:F39,L39:N39)</f>
        <v>0.6601514977639603</v>
      </c>
      <c r="C39" s="5">
        <f>STDEV(G39:K39)</f>
        <v>0.39467708319587036</v>
      </c>
      <c r="D39" s="5">
        <f>D18-$B18</f>
        <v>-0.5878571428571429</v>
      </c>
      <c r="E39" s="5">
        <f>E18-$B18</f>
        <v>-1.3478571428571429</v>
      </c>
      <c r="F39" s="5">
        <f>F18-$B18</f>
        <v>-0.09785714285714286</v>
      </c>
      <c r="G39" s="5">
        <f>G18-$C18</f>
        <v>-0.4850000000000001</v>
      </c>
      <c r="H39" s="5">
        <f>H18-$C18</f>
        <v>-0.2850000000000001</v>
      </c>
      <c r="I39" s="3">
        <f>I18-$C18</f>
        <v>0.5149999999999999</v>
      </c>
      <c r="J39" s="3">
        <f>J18-$C18</f>
        <v>-0.2550000000000001</v>
      </c>
      <c r="K39" s="5">
        <f>K18-$C18</f>
        <v>-0.3550000000000001</v>
      </c>
      <c r="L39" s="5">
        <f>L18-$B18</f>
        <v>0.08214285714285718</v>
      </c>
      <c r="M39" s="5">
        <f>M18-$B18</f>
        <v>0.6021428571428572</v>
      </c>
      <c r="N39" s="5">
        <f>N18-$B18</f>
        <v>-0.31785714285714284</v>
      </c>
      <c r="O39" s="5">
        <f>O18-$B18</f>
        <v>-0.08785714285714286</v>
      </c>
      <c r="P39" s="5">
        <f>P18-$B18</f>
        <v>-0.39785714285714285</v>
      </c>
      <c r="Q39" s="5">
        <f>Q18-$B18</f>
        <v>2.0021428571428572</v>
      </c>
      <c r="R39" s="5">
        <f>R18-$C18</f>
        <v>0.15499999999999994</v>
      </c>
      <c r="S39" s="5">
        <f>S18-$C18</f>
        <v>0.29499999999999993</v>
      </c>
      <c r="T39" s="5">
        <f>T18-$C18</f>
        <v>0.6349999999999999</v>
      </c>
      <c r="U39" s="5">
        <f>U18-$C18</f>
        <v>0.615</v>
      </c>
      <c r="V39" s="5">
        <f>V18-$C18</f>
        <v>0.1649999999999999</v>
      </c>
      <c r="W39" s="5">
        <f>W18-$C18</f>
        <v>-0.5650000000000001</v>
      </c>
      <c r="X39" s="5">
        <f>X18-$B18</f>
        <v>-0.34785714285714286</v>
      </c>
      <c r="Y39" s="5">
        <f>Y18-$B18</f>
        <v>-0.8878571428571429</v>
      </c>
      <c r="Z39" s="5">
        <f>Z18-$B18</f>
        <v>0.9421428571428571</v>
      </c>
      <c r="AA39" s="5">
        <f>AA18-$B18</f>
        <v>0.27214285714285713</v>
      </c>
      <c r="AB39" s="5">
        <f>AB18-$B18</f>
        <v>0.17214285714285715</v>
      </c>
      <c r="AC39" s="5">
        <f>AC18-$C18</f>
        <v>-0.3550000000000001</v>
      </c>
      <c r="AD39" s="5">
        <f>AD18-$C18</f>
        <v>0.2649999999999999</v>
      </c>
      <c r="AE39" s="5">
        <f>AE18-$C18</f>
        <v>-0.3450000000000001</v>
      </c>
      <c r="AF39" s="5"/>
      <c r="AG39" s="5">
        <f>STDEV(AI39:AM39)</f>
        <v>0.5849529895641187</v>
      </c>
      <c r="AH39" s="5"/>
      <c r="AI39" s="5">
        <f>D18-AG18</f>
        <v>-0.588</v>
      </c>
      <c r="AJ39" s="5">
        <f>L18-AG18</f>
        <v>0.08200000000000007</v>
      </c>
      <c r="AK39" s="5">
        <f>O18-AG18</f>
        <v>-0.08799999999999997</v>
      </c>
      <c r="AL39" s="5">
        <f>X18-AG18</f>
        <v>-0.348</v>
      </c>
      <c r="AM39" s="5">
        <f>Z18-AG18</f>
        <v>0.942</v>
      </c>
    </row>
    <row r="40" spans="1:39" s="5" customFormat="1" ht="15.75">
      <c r="A40" s="5" t="s">
        <v>192</v>
      </c>
      <c r="B40" s="5">
        <f>STDEV(D40:F40,L40:N40)</f>
        <v>1.915070929930969</v>
      </c>
      <c r="C40" s="5">
        <f>STDEV(G40:K40)</f>
        <v>0.4654782486862302</v>
      </c>
      <c r="D40" s="5">
        <f>D19-$B19</f>
        <v>-1.0142857142857142</v>
      </c>
      <c r="E40" s="5">
        <f>E19-$B19</f>
        <v>0.25571428571428567</v>
      </c>
      <c r="F40" s="5">
        <f>F19-$B19</f>
        <v>-3.354285714285714</v>
      </c>
      <c r="G40" s="5">
        <f>G19-$C19</f>
        <v>-0.122857142857143</v>
      </c>
      <c r="H40" s="5">
        <f>H19-$C19</f>
        <v>0.42714285714285705</v>
      </c>
      <c r="I40" s="3">
        <f>I19-$C19</f>
        <v>-0.22285714285714298</v>
      </c>
      <c r="J40" s="3">
        <f>J19-$C19</f>
        <v>0.577142857142857</v>
      </c>
      <c r="K40" s="5">
        <f>K19-$C19</f>
        <v>0.867142857142857</v>
      </c>
      <c r="L40" s="5">
        <f>L19-$B19</f>
        <v>1.4557142857142857</v>
      </c>
      <c r="M40" s="5">
        <f>M19-$B19</f>
        <v>1.2657142857142856</v>
      </c>
      <c r="N40" s="5">
        <f>N19-$B19</f>
        <v>-2.064285714285714</v>
      </c>
      <c r="O40" s="5">
        <f>O19-$B19</f>
        <v>0.7157142857142857</v>
      </c>
      <c r="P40" s="5">
        <f>P19-$B19</f>
        <v>0.21571428571428564</v>
      </c>
      <c r="Q40" s="5">
        <f>Q19-$B19</f>
        <v>-0.8042857142857143</v>
      </c>
      <c r="R40" s="5">
        <f>R19-$C19</f>
        <v>0.2671428571428569</v>
      </c>
      <c r="S40" s="5">
        <f>S19-$C19</f>
        <v>-0.03285714285714292</v>
      </c>
      <c r="T40" s="5">
        <f>T19-$C19</f>
        <v>-0.122857142857143</v>
      </c>
      <c r="U40" s="5">
        <f>U19-$C19</f>
        <v>-0.0128571428571429</v>
      </c>
      <c r="V40" s="5">
        <f>V19-$C19</f>
        <v>0.127142857142857</v>
      </c>
      <c r="W40" s="5">
        <f>W19-$C19</f>
        <v>0.117142857142857</v>
      </c>
      <c r="X40" s="5">
        <f>X19-$B19</f>
        <v>0.6357142857142857</v>
      </c>
      <c r="Y40" s="5">
        <f>Y19-$B19</f>
        <v>-1.0242857142857145</v>
      </c>
      <c r="Z40" s="5">
        <f>Z19-$B19</f>
        <v>-0.3542857142857143</v>
      </c>
      <c r="AA40" s="5">
        <f>AA19-$B19</f>
        <v>3.305714285714286</v>
      </c>
      <c r="AB40" s="5">
        <f>AB19-$B19</f>
        <v>0.7657142857142856</v>
      </c>
      <c r="AC40" s="5">
        <f>AC19-$C19</f>
        <v>-0.32285714285714295</v>
      </c>
      <c r="AD40" s="5">
        <f>AD19-$C19</f>
        <v>-1.032857142857143</v>
      </c>
      <c r="AE40" s="5">
        <f>AE19-$C19</f>
        <v>-0.512857142857143</v>
      </c>
      <c r="AF40" s="5"/>
      <c r="AG40" s="5">
        <f>STDEV(AI40:AM40)</f>
        <v>0.9715811854909502</v>
      </c>
      <c r="AH40" s="5"/>
      <c r="AI40" s="5">
        <f>D19-AG19</f>
        <v>-1.302</v>
      </c>
      <c r="AJ40" s="5">
        <f>L19-AG19</f>
        <v>1.1680000000000001</v>
      </c>
      <c r="AK40" s="5">
        <f>O19-AG19</f>
        <v>0.42800000000000005</v>
      </c>
      <c r="AL40" s="5">
        <f>X19-AG19</f>
        <v>0.348</v>
      </c>
      <c r="AM40" s="5">
        <f>Z19-AG19</f>
        <v>-0.642</v>
      </c>
    </row>
    <row r="41" spans="1:39" s="5" customFormat="1" ht="15.75">
      <c r="A41" s="5" t="s">
        <v>193</v>
      </c>
      <c r="B41" s="5">
        <f>STDEV(D41:F41,L41:N41)</f>
        <v>1.9525231539386843</v>
      </c>
      <c r="C41" s="5">
        <f>STDEV(G41:K41)</f>
        <v>0.680022058465753</v>
      </c>
      <c r="D41" s="5">
        <f>D20-$B20</f>
        <v>0.7371428571428571</v>
      </c>
      <c r="E41" s="5">
        <f>E20-$B20</f>
        <v>-0.5728571428571428</v>
      </c>
      <c r="F41" s="5">
        <f>F20-$B20</f>
        <v>-3.742857142857143</v>
      </c>
      <c r="G41" s="5">
        <f>G20-$C20</f>
        <v>0.7328571428571429</v>
      </c>
      <c r="H41" s="5">
        <f>H20-$C20</f>
        <v>0.3028571428571429</v>
      </c>
      <c r="I41" s="3">
        <f>I20-$C20</f>
        <v>-0.037142857142857116</v>
      </c>
      <c r="J41" s="3">
        <f>J20-$C20</f>
        <v>-0.3371428571428571</v>
      </c>
      <c r="K41" s="5">
        <f>K20-$C20</f>
        <v>-1.0671428571428572</v>
      </c>
      <c r="L41" s="5">
        <f>L20-$B20</f>
        <v>0.21714285714285708</v>
      </c>
      <c r="M41" s="5">
        <f>M20-$B20</f>
        <v>-2.662857142857143</v>
      </c>
      <c r="N41" s="5">
        <f>N20-$B20</f>
        <v>1.0671428571428572</v>
      </c>
      <c r="O41" s="5">
        <f>O20-$B20</f>
        <v>0.2371428571428571</v>
      </c>
      <c r="P41" s="5">
        <f>P20-$B20</f>
        <v>-0.02285714285714291</v>
      </c>
      <c r="Q41" s="5">
        <f>Q20-$B20</f>
        <v>-0.3628571428571429</v>
      </c>
      <c r="R41" s="5">
        <f>R20-$C20</f>
        <v>0.15285714285714289</v>
      </c>
      <c r="S41" s="5">
        <f>S20-$C20</f>
        <v>0.02285714285714288</v>
      </c>
      <c r="T41" s="5">
        <f>T20-$C20</f>
        <v>-0.32714285714285707</v>
      </c>
      <c r="U41" s="5">
        <f>U20-$C20</f>
        <v>-0.3671428571428571</v>
      </c>
      <c r="V41" s="5">
        <f>V20-$C20</f>
        <v>0.5728571428571428</v>
      </c>
      <c r="W41" s="5">
        <f>W20-$C20</f>
        <v>-0.07714285714285712</v>
      </c>
      <c r="X41" s="5">
        <f>X20-$B20</f>
        <v>-0.952857142857143</v>
      </c>
      <c r="Y41" s="5">
        <f>Y20-$B20</f>
        <v>1.787142857142857</v>
      </c>
      <c r="Z41" s="5">
        <f>Z20-$B20</f>
        <v>0.09714285714285709</v>
      </c>
      <c r="AA41" s="5">
        <f>AA20-$B20</f>
        <v>3.397142857142857</v>
      </c>
      <c r="AB41" s="5">
        <f>AB20-$B20</f>
        <v>0.7771428571428571</v>
      </c>
      <c r="AC41" s="5">
        <f>AC20-$C20</f>
        <v>0.10285714285714288</v>
      </c>
      <c r="AD41" s="5">
        <f>AD20-$C20</f>
        <v>-0.11714285714285713</v>
      </c>
      <c r="AE41" s="5">
        <f>AE20-$C20</f>
        <v>0.44285714285714284</v>
      </c>
      <c r="AF41" s="5"/>
      <c r="AG41" s="5">
        <f>STDEV(AI41:AM41)</f>
        <v>0.6208059278067503</v>
      </c>
      <c r="AH41" s="5"/>
      <c r="AI41" s="5">
        <f>D20-AG20</f>
        <v>0.67</v>
      </c>
      <c r="AJ41" s="5">
        <f>L20-AG20</f>
        <v>0.15000000000000002</v>
      </c>
      <c r="AK41" s="5">
        <f>O20-AG20</f>
        <v>0.17000000000000004</v>
      </c>
      <c r="AL41" s="5">
        <f>X20-AG20</f>
        <v>-1.02</v>
      </c>
      <c r="AM41" s="5">
        <f>Z20-AG20</f>
        <v>0.030000000000000027</v>
      </c>
    </row>
    <row r="42" spans="1:39" s="5" customFormat="1" ht="15.75">
      <c r="A42" s="5" t="s">
        <v>194</v>
      </c>
      <c r="B42" s="5">
        <f>STDEV(D42:F42,L42:N42)</f>
        <v>1.9419826638429771</v>
      </c>
      <c r="C42" s="5">
        <f>STDEV(G42:K42)</f>
        <v>1.466434451313798</v>
      </c>
      <c r="D42" s="5">
        <f>D21-$B21</f>
        <v>2.901428571428571</v>
      </c>
      <c r="E42" s="5">
        <f>E21-$B21</f>
        <v>0.27142857142857135</v>
      </c>
      <c r="F42" s="5">
        <f>F21-$B21</f>
        <v>-0.2585714285714287</v>
      </c>
      <c r="G42" s="5">
        <f>G21-$C21</f>
        <v>0.6928571428571422</v>
      </c>
      <c r="H42" s="5">
        <f>H21-$C21</f>
        <v>-0.7771428571428578</v>
      </c>
      <c r="I42" s="3">
        <f>I21-$C21</f>
        <v>1.112857142857142</v>
      </c>
      <c r="J42" s="3">
        <f>J21-$C21</f>
        <v>-0.9771428571428578</v>
      </c>
      <c r="K42" s="5">
        <f>K21-$C21</f>
        <v>-2.5671428571428576</v>
      </c>
      <c r="L42" s="5">
        <f>L21-$B21</f>
        <v>-1.1385714285714288</v>
      </c>
      <c r="M42" s="5">
        <f>M21-$B21</f>
        <v>3.721428571428571</v>
      </c>
      <c r="N42" s="5">
        <f>N21-$B21</f>
        <v>-0.09857142857142875</v>
      </c>
      <c r="O42" s="5">
        <f>O21-$B21</f>
        <v>0.5814285714285714</v>
      </c>
      <c r="P42" s="5">
        <f>P21-$B21</f>
        <v>-0.1585714285714288</v>
      </c>
      <c r="Q42" s="5">
        <f>Q21-$B21</f>
        <v>-0.18857142857142883</v>
      </c>
      <c r="R42" s="5">
        <f>R21-$C21</f>
        <v>0.10285714285714231</v>
      </c>
      <c r="S42" s="5">
        <f>S21-$C21</f>
        <v>0.2528571428571422</v>
      </c>
      <c r="T42" s="5">
        <f>T21-$C21</f>
        <v>0.5828571428571423</v>
      </c>
      <c r="U42" s="5">
        <f>U21-$C21</f>
        <v>0.5628571428571423</v>
      </c>
      <c r="V42" s="5">
        <f>V21-$C21</f>
        <v>1.052857142857142</v>
      </c>
      <c r="W42" s="5">
        <f>W21-$C21</f>
        <v>0.09285714285714208</v>
      </c>
      <c r="X42" s="5">
        <f>X21-$B21</f>
        <v>-1.5585714285714287</v>
      </c>
      <c r="Y42" s="5">
        <f>Y21-$B21</f>
        <v>-1.5985714285714288</v>
      </c>
      <c r="Z42" s="5">
        <f>Z21-$B21</f>
        <v>0.9714285714285711</v>
      </c>
      <c r="AA42" s="5">
        <f>AA21-$B21</f>
        <v>-3.4385714285714286</v>
      </c>
      <c r="AB42" s="5">
        <f>AB21-$B21</f>
        <v>-0.008571428571428896</v>
      </c>
      <c r="AC42" s="5">
        <f>AC21-$C21</f>
        <v>-1.2071428571428577</v>
      </c>
      <c r="AD42" s="5">
        <f>AD21-$C21</f>
        <v>0.6128571428571421</v>
      </c>
      <c r="AE42" s="5">
        <f>AE21-$C21</f>
        <v>0.4628571428571422</v>
      </c>
      <c r="AF42" s="5"/>
      <c r="AG42" s="5">
        <f>STDEV(AI42:AM42)</f>
        <v>1.789413311675086</v>
      </c>
      <c r="AH42" s="5"/>
      <c r="AI42" s="5">
        <f>D21-AG21</f>
        <v>2.55</v>
      </c>
      <c r="AJ42" s="5">
        <f>L21-AG21</f>
        <v>-1.4899999999999998</v>
      </c>
      <c r="AK42" s="5">
        <f>O21-AG21</f>
        <v>0.23000000000000043</v>
      </c>
      <c r="AL42" s="5">
        <f>X21-AG21</f>
        <v>-1.9099999999999997</v>
      </c>
      <c r="AM42" s="5">
        <f>Z21-AG21</f>
        <v>0.6200000000000001</v>
      </c>
    </row>
    <row r="43" spans="1:39" s="5" customFormat="1" ht="15.75">
      <c r="A43" s="5" t="s">
        <v>195</v>
      </c>
      <c r="B43" s="5">
        <f>STDEV(D43:F43,L43:N43)</f>
        <v>1.8928153634203204</v>
      </c>
      <c r="C43" s="5">
        <f>STDEV(G43:K43)</f>
        <v>1.1612364100388863</v>
      </c>
      <c r="D43" s="5">
        <f>D22-$B22</f>
        <v>2.0228571428571427</v>
      </c>
      <c r="E43" s="5">
        <f>E22-$B22</f>
        <v>-0.137142857142857</v>
      </c>
      <c r="F43" s="5">
        <f>F22-$B22</f>
        <v>1.7028571428571433</v>
      </c>
      <c r="G43" s="5">
        <f>G22-$C22</f>
        <v>-0.3178571428571426</v>
      </c>
      <c r="H43" s="5">
        <f>H22-$C22</f>
        <v>-0.08785714285714263</v>
      </c>
      <c r="I43" s="3">
        <f>I22-$C22</f>
        <v>1.512142857142858</v>
      </c>
      <c r="J43" s="3">
        <f>J22-$C22</f>
        <v>-0.02785714285714258</v>
      </c>
      <c r="K43" s="5">
        <f>K22-$C22</f>
        <v>-1.7578571428571426</v>
      </c>
      <c r="L43" s="5">
        <f>L22-$B22</f>
        <v>-1.667142857142857</v>
      </c>
      <c r="M43" s="5">
        <f>M22-$B22</f>
        <v>-2.7071428571428573</v>
      </c>
      <c r="N43" s="5">
        <f>N22-$B22</f>
        <v>-1.2071428571428573</v>
      </c>
      <c r="O43" s="5">
        <f>O22-$B22</f>
        <v>0.2628571428571429</v>
      </c>
      <c r="P43" s="5">
        <f>P22-$B22</f>
        <v>0.592857142857143</v>
      </c>
      <c r="Q43" s="5">
        <f>Q22-$B22</f>
        <v>0.9828571428571427</v>
      </c>
      <c r="R43" s="5">
        <f>R22-$C22</f>
        <v>0.5221428571428577</v>
      </c>
      <c r="S43" s="5">
        <f>S22-$C22</f>
        <v>0.5921428571428571</v>
      </c>
      <c r="T43" s="5">
        <f>T22-$C22</f>
        <v>1.262142857142858</v>
      </c>
      <c r="U43" s="5">
        <f>U22-$C22</f>
        <v>0.16214285714285737</v>
      </c>
      <c r="V43" s="5">
        <f>V22-$C22</f>
        <v>0.3221428571428575</v>
      </c>
      <c r="W43" s="5">
        <f>W22-$C22</f>
        <v>0.5621428571428577</v>
      </c>
      <c r="X43" s="5">
        <f>X22-$B22</f>
        <v>0.5028571428571431</v>
      </c>
      <c r="Y43" s="5">
        <f>Y22-$B22</f>
        <v>0.592857142857143</v>
      </c>
      <c r="Z43" s="5">
        <f>Z22-$B22</f>
        <v>-0.4371428571428573</v>
      </c>
      <c r="AA43" s="5">
        <f>AA22-$B22</f>
        <v>-0.9871428571428571</v>
      </c>
      <c r="AB43" s="5">
        <f>AB22-$B22</f>
        <v>0.4828571428571431</v>
      </c>
      <c r="AC43" s="5">
        <f>AC22-$C22</f>
        <v>-0.9478571428571425</v>
      </c>
      <c r="AD43" s="5">
        <f>AD22-$C22</f>
        <v>-0.3978571428571427</v>
      </c>
      <c r="AE43" s="5">
        <f>AE22-$C22</f>
        <v>-1.3978571428571427</v>
      </c>
      <c r="AF43" s="5"/>
      <c r="AG43" s="5">
        <f>STDEV(AI43:AM43)</f>
        <v>1.3500666650206574</v>
      </c>
      <c r="AH43" s="5"/>
      <c r="AI43" s="5">
        <f>D22-AG22</f>
        <v>1.8859999999999997</v>
      </c>
      <c r="AJ43" s="5">
        <f>L22-AG22</f>
        <v>-1.804</v>
      </c>
      <c r="AK43" s="5">
        <f>O22-AG22</f>
        <v>0.1259999999999999</v>
      </c>
      <c r="AL43" s="5">
        <f>X22-AG22</f>
        <v>0.3660000000000001</v>
      </c>
      <c r="AM43" s="5">
        <f>Z22-AG22</f>
        <v>-0.5740000000000003</v>
      </c>
    </row>
    <row r="44" spans="1:39" s="5" customFormat="1" ht="15.75">
      <c r="A44" s="5" t="s">
        <v>196</v>
      </c>
      <c r="B44" s="5">
        <f>STDEV(D44:F44,L44:N44)</f>
        <v>5.620404493154088</v>
      </c>
      <c r="C44" s="5">
        <f>STDEV(G44:K44)</f>
        <v>1.1872784003762555</v>
      </c>
      <c r="D44" s="5">
        <f>D23-$B23</f>
        <v>1.4249999999999998</v>
      </c>
      <c r="E44" s="5">
        <f>E23-$B23</f>
        <v>-1.0250000000000004</v>
      </c>
      <c r="F44" s="5">
        <f>F23-$B23</f>
        <v>1.7350000000000003</v>
      </c>
      <c r="G44" s="5">
        <f>G23-$C23</f>
        <v>-1.7285714285714282</v>
      </c>
      <c r="H44" s="5">
        <f>H23-$C23</f>
        <v>1.411428571428572</v>
      </c>
      <c r="I44" s="3">
        <f>I23-$C23</f>
        <v>0.5814285714285718</v>
      </c>
      <c r="J44" s="3">
        <f>J23-$C23</f>
        <v>0.6714285714285717</v>
      </c>
      <c r="K44" s="5">
        <f>K23-$C23</f>
        <v>-0.09857142857142831</v>
      </c>
      <c r="L44" s="5">
        <f>L23-$B23</f>
        <v>-0.835</v>
      </c>
      <c r="M44" s="5">
        <f>M23-$B23</f>
        <v>-0.6049999999999995</v>
      </c>
      <c r="N44" s="5">
        <f>N23-$B23</f>
        <v>13.594999999999999</v>
      </c>
      <c r="O44" s="5">
        <f>O23-$B23</f>
        <v>0.875</v>
      </c>
      <c r="P44" s="5">
        <f>P23-$B23</f>
        <v>0.5250000000000004</v>
      </c>
      <c r="Q44" s="5">
        <f>Q23-$B23</f>
        <v>-5.005</v>
      </c>
      <c r="R44" s="5">
        <f>R23-$C23</f>
        <v>0.6414285714285715</v>
      </c>
      <c r="S44" s="5">
        <f>S23-$C23</f>
        <v>0.1814285714285715</v>
      </c>
      <c r="T44" s="5">
        <f>T23-$C23</f>
        <v>2.981428571428572</v>
      </c>
      <c r="U44" s="5">
        <f>U23-$C23</f>
        <v>1.3014285714285716</v>
      </c>
      <c r="V44" s="5">
        <f>V23-$C23</f>
        <v>-1.1185714285714283</v>
      </c>
      <c r="W44" s="5">
        <f>W23-$C23</f>
        <v>-1.9585714285714282</v>
      </c>
      <c r="X44" s="5">
        <f>X23-$B23</f>
        <v>0.21499999999999986</v>
      </c>
      <c r="Y44" s="5">
        <f>Y23-$B23</f>
        <v>-4.675</v>
      </c>
      <c r="Z44" s="5">
        <f>Z23-$B23</f>
        <v>0.45500000000000007</v>
      </c>
      <c r="AA44" s="5">
        <f>AA23-$B23</f>
        <v>-5.855</v>
      </c>
      <c r="AB44" s="5">
        <f>AB23-$B23</f>
        <v>-0.8250000000000002</v>
      </c>
      <c r="AC44" s="5">
        <f>AC23-$C23</f>
        <v>-0.44857142857142795</v>
      </c>
      <c r="AD44" s="5">
        <f>AD23-$C23</f>
        <v>-0.5985714285714283</v>
      </c>
      <c r="AE44" s="5">
        <f>AE23-$C23</f>
        <v>-1.818571428571428</v>
      </c>
      <c r="AF44" s="5"/>
      <c r="AG44" s="5">
        <f>STDEV(AI44:AM44)</f>
        <v>0.8418847902177589</v>
      </c>
      <c r="AH44" s="5"/>
      <c r="AI44" s="5">
        <f>D23-AG23</f>
        <v>0.9980000000000002</v>
      </c>
      <c r="AJ44" s="5">
        <f>L23-AG23</f>
        <v>-1.2619999999999996</v>
      </c>
      <c r="AK44" s="5">
        <f>O23-AG23</f>
        <v>0.4480000000000004</v>
      </c>
      <c r="AL44" s="5">
        <f>X23-AG23</f>
        <v>-0.21199999999999974</v>
      </c>
      <c r="AM44" s="5">
        <f>Z23-AG23</f>
        <v>0.02800000000000047</v>
      </c>
    </row>
    <row r="45" spans="1:39" s="5" customFormat="1" ht="15.75">
      <c r="A45" s="5" t="s">
        <v>197</v>
      </c>
      <c r="B45" s="5">
        <f>STDEV(D45:F45,L45:N45)</f>
        <v>1.1788030652601251</v>
      </c>
      <c r="C45" s="5">
        <f>STDEV(G45:K45)</f>
        <v>0.5253855726987562</v>
      </c>
      <c r="D45" s="5">
        <f>D24-$B24</f>
        <v>1.9300000000000002</v>
      </c>
      <c r="E45" s="5">
        <f>E24-$B24</f>
        <v>2</v>
      </c>
      <c r="F45" s="5">
        <f>F24-$B24</f>
        <v>1.25</v>
      </c>
      <c r="G45" s="5">
        <f>G24-$C24</f>
        <v>0.7857142857142858</v>
      </c>
      <c r="H45" s="5">
        <f>H24-$C24</f>
        <v>0.3757142857142858</v>
      </c>
      <c r="I45" s="3">
        <f>I24-$C24</f>
        <v>-0.5842857142857142</v>
      </c>
      <c r="J45" s="3">
        <f>J24-$C24</f>
        <v>-0.05428571428571427</v>
      </c>
      <c r="K45" s="5">
        <f>K24-$C24</f>
        <v>0.42571428571428577</v>
      </c>
      <c r="L45" s="5">
        <f>L24-$B24</f>
        <v>1.22</v>
      </c>
      <c r="M45" s="5">
        <f>M24-$B24</f>
        <v>2.5</v>
      </c>
      <c r="N45" s="5">
        <f>N24-$B24</f>
        <v>-0.8500000000000001</v>
      </c>
      <c r="O45" s="5">
        <f>O24-$B24</f>
        <v>0.74</v>
      </c>
      <c r="P45" s="5">
        <f>P24-$B24</f>
        <v>0.21999999999999997</v>
      </c>
      <c r="Q45" s="5">
        <f>Q24-$B24</f>
        <v>-12.59</v>
      </c>
      <c r="R45" s="5">
        <f>R24-$C24</f>
        <v>-0.29428571428571426</v>
      </c>
      <c r="S45" s="5">
        <f>S24-$C24</f>
        <v>-0.17428571428571427</v>
      </c>
      <c r="T45" s="5">
        <f>T24-$C24</f>
        <v>-0.6842857142857143</v>
      </c>
      <c r="U45" s="5">
        <f>U24-$C24</f>
        <v>-0.2242857142857142</v>
      </c>
      <c r="V45" s="5">
        <f>V24-$C24</f>
        <v>0.48571428571428577</v>
      </c>
      <c r="W45" s="5">
        <f>W24-$C24</f>
        <v>-0.4742857142857143</v>
      </c>
      <c r="X45" s="5">
        <f>X24-$B24</f>
        <v>0.55</v>
      </c>
      <c r="Y45" s="5">
        <f>Y24-$B24</f>
        <v>-0.3699999999999999</v>
      </c>
      <c r="Z45" s="5">
        <f>Z24-$B24</f>
        <v>1.03</v>
      </c>
      <c r="AA45" s="5">
        <f>AA24-$B24</f>
        <v>1.15</v>
      </c>
      <c r="AB45" s="5">
        <f>AB24-$B24</f>
        <v>1.22</v>
      </c>
      <c r="AC45" s="5">
        <f>AC24-$C24</f>
        <v>0.04571428571428571</v>
      </c>
      <c r="AD45" s="5">
        <f>AD24-$C24</f>
        <v>-0.13428571428571423</v>
      </c>
      <c r="AE45" s="5">
        <f>AE24-$C24</f>
        <v>0.5057142857142858</v>
      </c>
      <c r="AF45" s="5"/>
      <c r="AG45" s="5">
        <f>STDEV(AI45:AM45)</f>
        <v>0.5338820094365421</v>
      </c>
      <c r="AH45" s="5"/>
      <c r="AI45" s="5">
        <f>D24-AG24</f>
        <v>0.836</v>
      </c>
      <c r="AJ45" s="5">
        <f>L24-AG24</f>
        <v>0.12599999999999995</v>
      </c>
      <c r="AK45" s="5">
        <f>O24-AG24</f>
        <v>-0.3540000000000001</v>
      </c>
      <c r="AL45" s="5">
        <f>X24-AG24</f>
        <v>-0.544</v>
      </c>
      <c r="AM45" s="5">
        <f>Z24-AG24</f>
        <v>-0.06400000000000006</v>
      </c>
    </row>
    <row r="46" spans="1:39" s="5" customFormat="1" ht="15.75">
      <c r="A46" s="5" t="s">
        <v>198</v>
      </c>
      <c r="B46" s="5">
        <f>STDEV(D46:F46,L46:N46)</f>
        <v>3.085694411311658</v>
      </c>
      <c r="C46" s="5">
        <f>STDEV(G46:K46)</f>
        <v>1.5906130893463688</v>
      </c>
      <c r="D46" s="5">
        <f>D25-$B25</f>
        <v>-0.687857142857144</v>
      </c>
      <c r="E46" s="5">
        <f>E25-$B25</f>
        <v>2.722142857142856</v>
      </c>
      <c r="F46" s="5">
        <f>F25-$B25</f>
        <v>-3.397857142857143</v>
      </c>
      <c r="G46" s="5">
        <f>G25-$C25</f>
        <v>-1.1428571428571441</v>
      </c>
      <c r="H46" s="5">
        <f>H25-$C25</f>
        <v>-1.402857142857144</v>
      </c>
      <c r="I46" s="3">
        <f>I25-$C25</f>
        <v>0.8671428571428557</v>
      </c>
      <c r="J46" s="3">
        <f>J25-$C25</f>
        <v>-0.14285714285714413</v>
      </c>
      <c r="K46" s="5">
        <f>K25-$C25</f>
        <v>-3.392857142857144</v>
      </c>
      <c r="L46" s="5">
        <f>L25-$B25</f>
        <v>3.1621428571428574</v>
      </c>
      <c r="M46" s="5">
        <f>M25-$B25</f>
        <v>4.142142857142856</v>
      </c>
      <c r="N46" s="5">
        <f>N25-$B25</f>
        <v>4.302142857142857</v>
      </c>
      <c r="O46" s="5">
        <f>O25-$B25</f>
        <v>2.5721428571428575</v>
      </c>
      <c r="P46" s="5">
        <f>P25-$B25</f>
        <v>1.062142857142856</v>
      </c>
      <c r="Q46" s="5">
        <f>Q25-$B25</f>
        <v>-27.267857142857142</v>
      </c>
      <c r="R46" s="5">
        <f>R25-$C25</f>
        <v>0.3371428571428563</v>
      </c>
      <c r="S46" s="5">
        <f>S25-$C25</f>
        <v>0.11714285714285566</v>
      </c>
      <c r="T46" s="5">
        <f>T25-$C25</f>
        <v>1.8771428571428554</v>
      </c>
      <c r="U46" s="5">
        <f>U25-$C25</f>
        <v>1.0071428571428562</v>
      </c>
      <c r="V46" s="5">
        <f>V25-$C25</f>
        <v>-0.24285714285714377</v>
      </c>
      <c r="W46" s="5">
        <f>W25-$C25</f>
        <v>-0.0828571428571454</v>
      </c>
      <c r="X46" s="5">
        <f>X25-$B25</f>
        <v>1.2521428571428572</v>
      </c>
      <c r="Y46" s="5">
        <f>Y25-$B25</f>
        <v>3.6921428571428567</v>
      </c>
      <c r="Z46" s="5">
        <f>Z25-$B25</f>
        <v>3.4521428571428565</v>
      </c>
      <c r="AA46" s="5">
        <f>AA25-$B25</f>
        <v>2.6321428571428562</v>
      </c>
      <c r="AB46" s="5">
        <f>AB25-$B25</f>
        <v>2.3621428571428567</v>
      </c>
      <c r="AC46" s="5">
        <f>AC25-$C25</f>
        <v>-0.852857142857145</v>
      </c>
      <c r="AD46" s="5">
        <f>AD25-$C25</f>
        <v>1.0371428571428556</v>
      </c>
      <c r="AE46" s="5">
        <f>AE25-$C25</f>
        <v>2.017142857142856</v>
      </c>
      <c r="AF46" s="5"/>
      <c r="AG46" s="5">
        <f>STDEV(AI46:AM46)</f>
        <v>1.6998588176669265</v>
      </c>
      <c r="AH46" s="5"/>
      <c r="AI46" s="5">
        <f>D25-AG25</f>
        <v>-2.6380000000000017</v>
      </c>
      <c r="AJ46" s="5">
        <f>L25-AG25</f>
        <v>1.2119999999999997</v>
      </c>
      <c r="AK46" s="5">
        <f>O25-AG25</f>
        <v>0.6219999999999999</v>
      </c>
      <c r="AL46" s="5">
        <f>X25-AG25</f>
        <v>-0.6980000000000004</v>
      </c>
      <c r="AM46" s="5">
        <f>Z25-AG25</f>
        <v>1.501999999999999</v>
      </c>
    </row>
    <row r="47" spans="1:39" s="5" customFormat="1" ht="15.75">
      <c r="A47" s="5" t="s">
        <v>199</v>
      </c>
      <c r="B47" s="5">
        <f>STDEV(D47:F47,L47:N47)</f>
        <v>5.698222237388312</v>
      </c>
      <c r="C47" s="5">
        <f>STDEV(G47:K47)</f>
        <v>0.6313319253768178</v>
      </c>
      <c r="D47" s="5">
        <f>D26-$B26</f>
        <v>-2.5346153846153854</v>
      </c>
      <c r="E47" s="5">
        <f>E26-$B26</f>
        <v>-8.644615384615385</v>
      </c>
      <c r="F47" s="5">
        <f>F26-$B26</f>
        <v>3.785384615384615</v>
      </c>
      <c r="G47" s="5">
        <f>G26-$C26</f>
        <v>1.4021428571428558</v>
      </c>
      <c r="H47" s="5">
        <f>H26-$C26</f>
        <v>1.0521428571428544</v>
      </c>
      <c r="I47" s="3">
        <f>I26-$C26</f>
        <v>0.12214285714285467</v>
      </c>
      <c r="J47" s="3">
        <f>J26-$C26</f>
        <v>-0.11785714285714377</v>
      </c>
      <c r="K47" s="5">
        <f>K26-$C26</f>
        <v>0.6821428571428569</v>
      </c>
      <c r="L47" s="5">
        <f>L26-$B26</f>
        <v>6.355384615384615</v>
      </c>
      <c r="M47" s="5">
        <f>M26-$B26</f>
        <v>2.5153846153846153</v>
      </c>
      <c r="N47" s="5">
        <f>N26-$B26</f>
        <v>-4.674615384615382</v>
      </c>
      <c r="O47" s="5">
        <f>O26-$B26</f>
        <v>-2.0746153846153845</v>
      </c>
      <c r="P47" s="5">
        <f>P26-$B26</f>
        <v>1.8953846153846143</v>
      </c>
      <c r="Q47" s="5">
        <f>Q26-$B26</f>
        <v>20.565384615384616</v>
      </c>
      <c r="R47" s="5">
        <f>R26-$C26</f>
        <v>-0.5978571428571442</v>
      </c>
      <c r="S47" s="5">
        <f>S26-$C26</f>
        <v>0.19214285714285495</v>
      </c>
      <c r="T47" s="5">
        <f>T26-$C26</f>
        <v>-1.4578571428571436</v>
      </c>
      <c r="U47" s="5">
        <f>U26-$C26</f>
        <v>1.1421428571428542</v>
      </c>
      <c r="V47" s="5">
        <f>V26-$C26</f>
        <v>3.102142857142855</v>
      </c>
      <c r="W47" s="5">
        <f>W26-$C26</f>
        <v>-3.9978571428571428</v>
      </c>
      <c r="X47" s="5">
        <f>X26-$B26</f>
        <v>-6.6946153846153855</v>
      </c>
      <c r="Y47" s="5">
        <f>Y26-$B26</f>
        <v>4.7953846153846165</v>
      </c>
      <c r="Z47" s="5">
        <f>Z26-$B26</f>
        <v>6.985384615384616</v>
      </c>
      <c r="AA47" s="5">
        <f>AA26-$B26</f>
        <v>-0.16461538461538439</v>
      </c>
      <c r="AB47" s="5">
        <f>AB26-$B26</f>
        <v>-1.5446153846153834</v>
      </c>
      <c r="AC47" s="5">
        <f>AC26-$C26</f>
        <v>0.062142857142855945</v>
      </c>
      <c r="AD47" s="5">
        <f>AD26-$C26</f>
        <v>-1.147857142857145</v>
      </c>
      <c r="AE47" s="5">
        <f>AE26-$C26</f>
        <v>-0.43785714285714405</v>
      </c>
      <c r="AF47" s="5"/>
      <c r="AG47" s="5">
        <f>STDEV(AI47:AM47)</f>
        <v>5.997976325395092</v>
      </c>
      <c r="AH47" s="5"/>
      <c r="AI47" s="5">
        <f>D26-AG26</f>
        <v>-2.942</v>
      </c>
      <c r="AJ47" s="5">
        <f>L26-AG26</f>
        <v>5.948</v>
      </c>
      <c r="AK47" s="5">
        <f>O26-AG26</f>
        <v>-2.4819999999999993</v>
      </c>
      <c r="AL47" s="5">
        <f>X26-AG26</f>
        <v>-7.102</v>
      </c>
      <c r="AM47" s="5">
        <f>Z26-AG26</f>
        <v>6.578000000000001</v>
      </c>
    </row>
    <row r="48" spans="1:10" s="5" customFormat="1" ht="15.75">
      <c r="A48" s="5"/>
      <c r="B48" s="5" t="s">
        <v>200</v>
      </c>
      <c r="C48" s="5" t="s">
        <v>201</v>
      </c>
      <c r="I48" s="3"/>
      <c r="J48" s="3"/>
    </row>
    <row r="49" spans="1:39" s="5" customFormat="1" ht="15.75">
      <c r="A49" s="5" t="s">
        <v>202</v>
      </c>
      <c r="B49" s="5">
        <f>AVERAGE(B30:B47)</f>
        <v>5.831321585052523</v>
      </c>
      <c r="C49" s="5">
        <f>AVERAGE(C30:C47)</f>
        <v>1.8686873678651923</v>
      </c>
      <c r="D49" s="5">
        <f>STDEV(D30:D47)</f>
        <v>5.795514390951816</v>
      </c>
      <c r="E49" s="5">
        <f>STDEV(E30:E47)</f>
        <v>7.806464347020467</v>
      </c>
      <c r="F49" s="5">
        <f>STDEV(F30:F47)</f>
        <v>5.28121723046772</v>
      </c>
      <c r="G49" s="5">
        <f>STDEV(G30:G47)</f>
        <v>1.7179697411906953</v>
      </c>
      <c r="H49" s="5">
        <f>STDEV(H30:H47)</f>
        <v>1.5945917630789062</v>
      </c>
      <c r="I49" s="3">
        <f>STDEV(I30:I47)</f>
        <v>1.0341221350242658</v>
      </c>
      <c r="J49" s="3">
        <f>STDEV(J30:J47)</f>
        <v>1.1702986819445236</v>
      </c>
      <c r="K49" s="5">
        <f>STDEV(K30:K47)</f>
        <v>5.884289643170262</v>
      </c>
      <c r="L49" s="5">
        <f>STDEV(L30:L47)</f>
        <v>2.772664831989972</v>
      </c>
      <c r="M49" s="5">
        <f>STDEV(M30:M47)</f>
        <v>7.653090558250997</v>
      </c>
      <c r="N49" s="5">
        <f>STDEV(N30:N47)</f>
        <v>11.178511716490428</v>
      </c>
      <c r="O49" s="5">
        <f>STDEV(O30:O47)</f>
        <v>3.499932887146776</v>
      </c>
      <c r="P49" s="5">
        <f>STDEV(P30:P47)</f>
        <v>4.47768646043793</v>
      </c>
      <c r="Q49" s="5">
        <f>STDEV(Q30:Q47)</f>
        <v>14.75630623752251</v>
      </c>
      <c r="R49" s="5">
        <f>STDEV(R30:R47)</f>
        <v>0.8481882180635437</v>
      </c>
      <c r="S49" s="5">
        <f>STDEV(S30:S47)</f>
        <v>0.9551798571941664</v>
      </c>
      <c r="T49" s="5">
        <f>STDEV(T30:T47)</f>
        <v>2.490404924753723</v>
      </c>
      <c r="U49" s="5">
        <f>STDEV(U30:U47)</f>
        <v>6.387843081306968</v>
      </c>
      <c r="V49" s="5">
        <f>STDEV(V30:V47)</f>
        <v>1.4119065191146938</v>
      </c>
      <c r="W49" s="5">
        <f>STDEV(W30:W47)</f>
        <v>5.598445225984714</v>
      </c>
      <c r="X49" s="5">
        <f>STDEV(X30:X47)</f>
        <v>6.183022998087636</v>
      </c>
      <c r="Y49" s="5">
        <f>STDEV(Y30:Y47)</f>
        <v>5.036115256014418</v>
      </c>
      <c r="Z49" s="5">
        <f>STDEV(Z30:Z47)</f>
        <v>6.303253084344687</v>
      </c>
      <c r="AA49" s="5">
        <f>STDEV(AA30:AA47)</f>
        <v>8.459665481869745</v>
      </c>
      <c r="AB49" s="5">
        <f>STDEV(AB30:AB47)</f>
        <v>9.655166641412322</v>
      </c>
      <c r="AC49" s="5">
        <f>STDEV(AC30:AC47)</f>
        <v>1.1117802600597868</v>
      </c>
      <c r="AD49" s="5">
        <f>STDEV(AD30:AD47)</f>
        <v>2.730483425113484</v>
      </c>
      <c r="AE49" s="5">
        <f>STDEV(AE30:AE47)</f>
        <v>5.127997323838529</v>
      </c>
      <c r="AF49" s="5"/>
      <c r="AG49" s="5">
        <f>AVERAGE(AG30:AG47)</f>
        <v>3.0141264419181537</v>
      </c>
      <c r="AH49" s="5"/>
      <c r="AI49" s="5">
        <f>AVERAGE(AI30:AI47)</f>
        <v>0.6191111111111116</v>
      </c>
      <c r="AJ49" s="5">
        <f>AVERAGE(AJ30:AJ47)</f>
        <v>-0.40644444444444405</v>
      </c>
      <c r="AK49" s="5">
        <f>AVERAGE(AK30:AK47)</f>
        <v>-0.48755555555555513</v>
      </c>
      <c r="AL49" s="5">
        <f>AVERAGE(AL30:AL47)</f>
        <v>0.9024444444444445</v>
      </c>
      <c r="AM49" s="5">
        <f>AVERAGE(AM30:AM47)</f>
        <v>-0.6275555555555554</v>
      </c>
    </row>
    <row r="50" spans="9:10" s="5" customFormat="1" ht="15.75">
      <c r="I50" s="3"/>
      <c r="J50" s="3"/>
    </row>
    <row r="51" spans="1:31" s="5" customFormat="1" ht="15.75">
      <c r="A51" s="5"/>
      <c r="B51" s="5" t="s">
        <v>203</v>
      </c>
      <c r="C51" s="5" t="s">
        <v>204</v>
      </c>
      <c r="D51" s="5" t="s">
        <v>205</v>
      </c>
      <c r="E51" s="5" t="s">
        <v>206</v>
      </c>
      <c r="F51" s="5" t="s">
        <v>207</v>
      </c>
      <c r="G51" s="5" t="s">
        <v>208</v>
      </c>
      <c r="H51" s="5" t="s">
        <v>209</v>
      </c>
      <c r="I51" s="3" t="s">
        <v>210</v>
      </c>
      <c r="J51" s="3" t="s">
        <v>211</v>
      </c>
      <c r="K51" s="5" t="s">
        <v>212</v>
      </c>
      <c r="L51" s="5" t="s">
        <v>213</v>
      </c>
      <c r="M51" s="5" t="s">
        <v>214</v>
      </c>
      <c r="N51" s="5" t="s">
        <v>215</v>
      </c>
      <c r="O51" s="5" t="s">
        <v>216</v>
      </c>
      <c r="P51" s="5" t="s">
        <v>217</v>
      </c>
      <c r="Q51" s="5" t="s">
        <v>218</v>
      </c>
      <c r="R51" s="5" t="s">
        <v>219</v>
      </c>
      <c r="S51" s="5" t="s">
        <v>220</v>
      </c>
      <c r="T51" s="5" t="s">
        <v>221</v>
      </c>
      <c r="U51" s="5" t="s">
        <v>222</v>
      </c>
      <c r="V51" s="5" t="s">
        <v>223</v>
      </c>
      <c r="W51" s="5" t="s">
        <v>224</v>
      </c>
      <c r="X51" s="5" t="s">
        <v>225</v>
      </c>
      <c r="Y51" s="5" t="s">
        <v>226</v>
      </c>
      <c r="Z51" s="5" t="s">
        <v>227</v>
      </c>
      <c r="AA51" s="5" t="s">
        <v>228</v>
      </c>
      <c r="AB51" s="5" t="s">
        <v>229</v>
      </c>
      <c r="AC51" s="5" t="s">
        <v>230</v>
      </c>
      <c r="AD51" s="5" t="s">
        <v>231</v>
      </c>
      <c r="AE51" s="5" t="s">
        <v>232</v>
      </c>
    </row>
    <row r="52" spans="1:31" s="5" customFormat="1" ht="15.75">
      <c r="A52" s="6" t="s">
        <v>233</v>
      </c>
      <c r="B52" s="6"/>
      <c r="C52" s="6"/>
      <c r="D52" s="6">
        <v>1</v>
      </c>
      <c r="E52" s="6">
        <v>2</v>
      </c>
      <c r="F52" s="6">
        <v>3</v>
      </c>
      <c r="G52" s="6">
        <v>1</v>
      </c>
      <c r="H52" s="6">
        <v>2</v>
      </c>
      <c r="I52" s="3">
        <v>1</v>
      </c>
      <c r="J52" s="3">
        <v>2</v>
      </c>
      <c r="K52" s="6">
        <v>3</v>
      </c>
      <c r="L52" s="6">
        <v>1</v>
      </c>
      <c r="M52" s="6">
        <v>2</v>
      </c>
      <c r="N52" s="6">
        <v>3</v>
      </c>
      <c r="O52" s="6">
        <v>1</v>
      </c>
      <c r="P52" s="6">
        <v>2</v>
      </c>
      <c r="Q52" s="6">
        <v>3</v>
      </c>
      <c r="R52" s="6">
        <v>1</v>
      </c>
      <c r="S52" s="6">
        <v>2</v>
      </c>
      <c r="T52" s="6">
        <v>3</v>
      </c>
      <c r="U52" s="6">
        <v>4</v>
      </c>
      <c r="V52" s="6">
        <v>1</v>
      </c>
      <c r="W52" s="6">
        <v>2</v>
      </c>
      <c r="X52" s="6">
        <v>1</v>
      </c>
      <c r="Y52" s="6">
        <v>2</v>
      </c>
      <c r="Z52" s="6">
        <v>1</v>
      </c>
      <c r="AA52" s="6">
        <v>2</v>
      </c>
      <c r="AB52" s="6">
        <v>3</v>
      </c>
      <c r="AC52" s="6">
        <v>1</v>
      </c>
      <c r="AD52" s="6">
        <v>2</v>
      </c>
      <c r="AE52" s="6">
        <v>3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6463" topLeftCell="A1" activePane="topLeft" state="split"/>
      <selection pane="topLeft" activeCell="C3" sqref="C3"/>
      <selection pane="topRight" activeCell="C3" sqref="C3"/>
    </sheetView>
  </sheetViews>
  <sheetFormatPr defaultColWidth="9.140625" defaultRowHeight="12.75"/>
  <cols>
    <col min="1" max="7" width="11.421875" style="1" customWidth="1"/>
    <col min="8" max="9" width="11.421875" style="3" customWidth="1"/>
    <col min="10" max="256" width="11.421875" style="1" customWidth="1"/>
  </cols>
  <sheetData>
    <row r="1" spans="3:9" s="1" customFormat="1" ht="15.75">
      <c r="C1" s="2" t="s">
        <v>234</v>
      </c>
      <c r="D1" s="2"/>
      <c r="F1" s="1" t="s">
        <v>235</v>
      </c>
      <c r="G1" s="1"/>
      <c r="H1" s="8" t="s">
        <v>236</v>
      </c>
      <c r="I1" s="8"/>
    </row>
    <row r="2" spans="3:9" s="1" customFormat="1" ht="15.75">
      <c r="C2" s="1" t="s">
        <v>237</v>
      </c>
      <c r="D2" s="1" t="s">
        <v>238</v>
      </c>
      <c r="E2" s="1" t="s">
        <v>239</v>
      </c>
      <c r="F2" s="1" t="s">
        <v>240</v>
      </c>
      <c r="G2" s="1" t="s">
        <v>241</v>
      </c>
      <c r="H2" s="3" t="s">
        <v>242</v>
      </c>
      <c r="I2" s="3" t="s">
        <v>243</v>
      </c>
    </row>
    <row r="3" spans="1:9" s="1" customFormat="1" ht="15.75">
      <c r="A3" s="1" t="s">
        <v>244</v>
      </c>
      <c r="B3" s="1"/>
      <c r="C3" s="1">
        <v>-4.349</v>
      </c>
      <c r="D3" s="1">
        <v>0.923</v>
      </c>
      <c r="E3" s="1">
        <v>814.75</v>
      </c>
      <c r="F3" s="1">
        <f>-C3</f>
        <v>4.349</v>
      </c>
      <c r="G3" s="1">
        <f>-D3</f>
        <v>-0.923</v>
      </c>
      <c r="H3" s="3">
        <f>LAM222SDAOrbits!AG9</f>
        <v>-0.812</v>
      </c>
      <c r="I3" s="3">
        <f>LAM222SDAOrbits!AH9</f>
        <v>-0.798</v>
      </c>
    </row>
    <row r="4" spans="1:9" s="1" customFormat="1" ht="15.75">
      <c r="A4" s="1" t="s">
        <v>245</v>
      </c>
      <c r="B4" s="1">
        <v>849.34</v>
      </c>
      <c r="C4" s="1">
        <v>40.674</v>
      </c>
      <c r="D4" s="1">
        <v>-0.219</v>
      </c>
      <c r="E4" s="1">
        <v>849.34</v>
      </c>
      <c r="F4" s="1">
        <f>-C4</f>
        <v>-40.674</v>
      </c>
      <c r="G4" s="1">
        <f>-D4</f>
        <v>0.219</v>
      </c>
      <c r="H4" s="3">
        <f>LAM222SDAOrbits!AG10</f>
        <v>23.34</v>
      </c>
      <c r="I4" s="3">
        <f>LAM222SDAOrbits!AH10</f>
        <v>20.412</v>
      </c>
    </row>
    <row r="5" spans="1:9" s="1" customFormat="1" ht="15.75">
      <c r="A5" s="1" t="s">
        <v>246</v>
      </c>
      <c r="B5" s="1">
        <v>879.99</v>
      </c>
      <c r="C5" s="1">
        <v>6.599</v>
      </c>
      <c r="D5" s="1">
        <v>0.129</v>
      </c>
      <c r="E5" s="1">
        <v>879.99</v>
      </c>
      <c r="F5" s="1">
        <f>-C5</f>
        <v>-6.599</v>
      </c>
      <c r="G5" s="1">
        <f>-D5</f>
        <v>-0.129</v>
      </c>
      <c r="H5" s="3">
        <f>LAM222SDAOrbits!AG11</f>
        <v>-5.2459999999999996</v>
      </c>
      <c r="I5" s="3">
        <f>LAM222SDAOrbits!AH11</f>
        <v>1.1</v>
      </c>
    </row>
    <row r="6" spans="1:9" s="1" customFormat="1" ht="15.75">
      <c r="A6" s="1" t="s">
        <v>247</v>
      </c>
      <c r="B6" s="1">
        <v>905.92</v>
      </c>
      <c r="C6" s="1">
        <v>-22.47</v>
      </c>
      <c r="D6" s="1">
        <v>13.197</v>
      </c>
      <c r="E6" s="1">
        <v>905.92</v>
      </c>
      <c r="F6" s="1">
        <f>-C6</f>
        <v>22.47</v>
      </c>
      <c r="G6" s="1">
        <f>-D6</f>
        <v>-13.197</v>
      </c>
      <c r="H6" s="3">
        <f>LAM222SDAOrbits!AG12</f>
        <v>21.101999999999997</v>
      </c>
      <c r="I6" s="3">
        <f>LAM222SDAOrbits!AH12</f>
        <v>-13.11</v>
      </c>
    </row>
    <row r="7" spans="1:9" s="1" customFormat="1" ht="15.75">
      <c r="A7" s="1" t="s">
        <v>248</v>
      </c>
      <c r="B7" s="1">
        <v>935.79</v>
      </c>
      <c r="C7" s="1">
        <v>-8.398</v>
      </c>
      <c r="D7" s="1">
        <v>-7.435</v>
      </c>
      <c r="E7" s="1">
        <v>935.79</v>
      </c>
      <c r="F7" s="1">
        <f>-C7</f>
        <v>8.398</v>
      </c>
      <c r="G7" s="1">
        <f>-D7</f>
        <v>7.435</v>
      </c>
      <c r="H7" s="3">
        <f>LAM222SDAOrbits!AG13</f>
        <v>7.392</v>
      </c>
      <c r="I7" s="3">
        <f>LAM222SDAOrbits!AH13</f>
        <v>6.0680000000000005</v>
      </c>
    </row>
    <row r="8" spans="1:9" s="1" customFormat="1" ht="15.75">
      <c r="A8" s="1" t="s">
        <v>249</v>
      </c>
      <c r="B8" s="1">
        <v>966.43</v>
      </c>
      <c r="C8" s="1">
        <v>14.6</v>
      </c>
      <c r="D8" s="1">
        <v>-20.332</v>
      </c>
      <c r="E8" s="1">
        <v>966.43</v>
      </c>
      <c r="F8" s="1">
        <f>-C8</f>
        <v>-14.6</v>
      </c>
      <c r="G8" s="1">
        <f>-D8</f>
        <v>20.332</v>
      </c>
      <c r="H8" s="3">
        <f>LAM222SDAOrbits!AG14</f>
        <v>-14.692</v>
      </c>
      <c r="I8" s="3">
        <f>LAM222SDAOrbits!AH14</f>
        <v>21.691999999999997</v>
      </c>
    </row>
    <row r="9" spans="1:9" s="1" customFormat="1" ht="15.75">
      <c r="A9" s="1" t="s">
        <v>250</v>
      </c>
      <c r="B9" s="1">
        <v>992.37</v>
      </c>
      <c r="C9" s="1">
        <v>-4.211</v>
      </c>
      <c r="D9" s="1">
        <v>1.799</v>
      </c>
      <c r="E9" s="1">
        <v>992.37</v>
      </c>
      <c r="F9" s="1">
        <f>-C9</f>
        <v>4.211</v>
      </c>
      <c r="G9" s="1">
        <f>-D9</f>
        <v>-1.799</v>
      </c>
      <c r="H9" s="3">
        <f>LAM222SDAOrbits!AG15</f>
        <v>4.595999999999999</v>
      </c>
      <c r="I9" s="3">
        <f>LAM222SDAOrbits!AH15</f>
        <v>-1.4460000000000002</v>
      </c>
    </row>
    <row r="10" spans="1:9" s="1" customFormat="1" ht="15.75">
      <c r="A10" s="1" t="s">
        <v>251</v>
      </c>
      <c r="B10" s="1">
        <v>1022.23</v>
      </c>
      <c r="C10" s="1">
        <v>-20.822</v>
      </c>
      <c r="D10" s="1">
        <v>20.213</v>
      </c>
      <c r="E10" s="1">
        <v>1022.23</v>
      </c>
      <c r="F10" s="1">
        <f>-C10</f>
        <v>20.822</v>
      </c>
      <c r="G10" s="1">
        <f>-D10</f>
        <v>-20.213</v>
      </c>
      <c r="H10" s="3">
        <f>LAM222SDAOrbits!AG16</f>
        <v>16.939999999999998</v>
      </c>
      <c r="I10" s="3">
        <f>LAM222SDAOrbits!AH16</f>
        <v>-22.592</v>
      </c>
    </row>
    <row r="11" spans="1:9" s="1" customFormat="1" ht="15.75">
      <c r="A11" s="1" t="s">
        <v>252</v>
      </c>
      <c r="B11" s="1">
        <v>1056.81</v>
      </c>
      <c r="C11" s="1">
        <v>0.34800000000000003</v>
      </c>
      <c r="D11" s="1">
        <v>0.34800000000000003</v>
      </c>
      <c r="E11" s="1">
        <v>1056.81</v>
      </c>
      <c r="F11" s="1">
        <f>-C11</f>
        <v>-0.34800000000000003</v>
      </c>
      <c r="G11" s="1">
        <f>-D11</f>
        <v>-0.34800000000000003</v>
      </c>
      <c r="H11" s="3">
        <f>LAM222SDAOrbits!AG17</f>
        <v>-2.034</v>
      </c>
      <c r="I11" s="3">
        <f>LAM222SDAOrbits!AH17</f>
        <v>-1.174</v>
      </c>
    </row>
    <row r="12" spans="1:9" s="1" customFormat="1" ht="15.75">
      <c r="A12" s="1" t="s">
        <v>253</v>
      </c>
      <c r="B12" s="1">
        <v>1091.38</v>
      </c>
      <c r="C12" s="1">
        <v>0.3</v>
      </c>
      <c r="D12" s="1">
        <v>0.3</v>
      </c>
      <c r="E12" s="1">
        <v>1091.38</v>
      </c>
      <c r="F12" s="1">
        <f>-C12</f>
        <v>-0.3</v>
      </c>
      <c r="G12" s="1">
        <f>-D12</f>
        <v>-0.3</v>
      </c>
      <c r="H12" s="3">
        <f>LAM222SDAOrbits!AG18</f>
        <v>0.44799999999999995</v>
      </c>
      <c r="I12" s="3">
        <f>LAM222SDAOrbits!AH18</f>
        <v>0.18399999999999997</v>
      </c>
    </row>
    <row r="13" spans="1:9" s="1" customFormat="1" ht="15.75">
      <c r="A13" s="1" t="s">
        <v>254</v>
      </c>
      <c r="B13" s="1">
        <v>1125.96</v>
      </c>
      <c r="C13" s="1">
        <v>-0.366</v>
      </c>
      <c r="D13" s="1">
        <v>-0.366</v>
      </c>
      <c r="E13" s="1">
        <v>1125.96</v>
      </c>
      <c r="F13" s="1">
        <f>-C13</f>
        <v>0.366</v>
      </c>
      <c r="G13" s="1">
        <f>-D13</f>
        <v>0.366</v>
      </c>
      <c r="H13" s="3">
        <f>LAM222SDAOrbits!AG19</f>
        <v>0.912</v>
      </c>
      <c r="I13" s="3">
        <f>LAM222SDAOrbits!AH19</f>
        <v>1.0679999999999998</v>
      </c>
    </row>
    <row r="14" spans="1:9" s="1" customFormat="1" ht="15.75">
      <c r="A14" s="1" t="s">
        <v>255</v>
      </c>
      <c r="B14" s="1">
        <v>1156.61</v>
      </c>
      <c r="C14" s="1">
        <v>-0.656</v>
      </c>
      <c r="D14" s="1">
        <v>-0.656</v>
      </c>
      <c r="E14" s="1">
        <v>1156.61</v>
      </c>
      <c r="F14" s="1">
        <f>-C14</f>
        <v>0.656</v>
      </c>
      <c r="G14" s="1">
        <f>-D14</f>
        <v>0.656</v>
      </c>
      <c r="H14" s="3">
        <f>LAM222SDAOrbits!AG20</f>
        <v>-0.53</v>
      </c>
      <c r="I14" s="3">
        <f>LAM222SDAOrbits!AH20</f>
        <v>0.152</v>
      </c>
    </row>
    <row r="15" spans="1:9" s="1" customFormat="1" ht="15.75">
      <c r="A15" s="1" t="s">
        <v>256</v>
      </c>
      <c r="B15" s="1">
        <v>1182.54</v>
      </c>
      <c r="C15" s="1">
        <v>-3.012</v>
      </c>
      <c r="D15" s="1">
        <v>-3.012</v>
      </c>
      <c r="E15" s="1">
        <v>1182.54</v>
      </c>
      <c r="F15" s="1">
        <f>-C15</f>
        <v>3.012</v>
      </c>
      <c r="G15" s="1">
        <f>-D15</f>
        <v>3.012</v>
      </c>
      <c r="H15" s="3">
        <f>LAM222SDAOrbits!AG21</f>
        <v>2.4699999999999998</v>
      </c>
      <c r="I15" s="3">
        <f>LAM222SDAOrbits!AH21</f>
        <v>2.428</v>
      </c>
    </row>
    <row r="16" spans="1:9" s="1" customFormat="1" ht="15.75">
      <c r="A16" s="1" t="s">
        <v>257</v>
      </c>
      <c r="B16" s="1">
        <v>1212.4</v>
      </c>
      <c r="C16" s="1">
        <v>-3.373</v>
      </c>
      <c r="D16" s="1">
        <v>-3.373</v>
      </c>
      <c r="E16" s="1">
        <v>1212.4</v>
      </c>
      <c r="F16" s="1">
        <f>-C16</f>
        <v>3.373</v>
      </c>
      <c r="G16" s="1">
        <f>-D16</f>
        <v>3.373</v>
      </c>
      <c r="H16" s="3">
        <f>LAM222SDAOrbits!AG22</f>
        <v>3.624</v>
      </c>
      <c r="I16" s="3">
        <f>LAM222SDAOrbits!AH22</f>
        <v>3.646</v>
      </c>
    </row>
    <row r="17" spans="1:9" s="1" customFormat="1" ht="15.75">
      <c r="A17" s="1" t="s">
        <v>258</v>
      </c>
      <c r="B17" s="1">
        <v>1243.05</v>
      </c>
      <c r="C17" s="1">
        <v>-3.307</v>
      </c>
      <c r="D17" s="1">
        <v>-3.307</v>
      </c>
      <c r="E17" s="1">
        <v>1243.05</v>
      </c>
      <c r="F17" s="1">
        <f>-C17</f>
        <v>3.307</v>
      </c>
      <c r="G17" s="1">
        <f>-D17</f>
        <v>3.307</v>
      </c>
      <c r="H17" s="3">
        <f>LAM222SDAOrbits!AG23</f>
        <v>5.512</v>
      </c>
      <c r="I17" s="3">
        <f>LAM222SDAOrbits!AH23</f>
        <v>3.504</v>
      </c>
    </row>
    <row r="18" spans="1:9" s="1" customFormat="1" ht="15.75">
      <c r="A18" s="1" t="s">
        <v>259</v>
      </c>
      <c r="B18" s="1">
        <v>1268.98</v>
      </c>
      <c r="C18" s="1">
        <v>-0.489</v>
      </c>
      <c r="D18" s="1">
        <v>-0.489</v>
      </c>
      <c r="E18" s="1">
        <v>1268.98</v>
      </c>
      <c r="F18" s="1">
        <f>-C18</f>
        <v>0.489</v>
      </c>
      <c r="G18" s="1">
        <f>-D18</f>
        <v>0.489</v>
      </c>
      <c r="H18" s="3">
        <f>LAM222SDAOrbits!AG24</f>
        <v>-0.44599999999999995</v>
      </c>
      <c r="I18" s="3">
        <f>LAM222SDAOrbits!AH24</f>
        <v>-0.528</v>
      </c>
    </row>
    <row r="19" spans="1:9" s="1" customFormat="1" ht="15.75">
      <c r="A19" s="1" t="s">
        <v>260</v>
      </c>
      <c r="B19" s="1">
        <v>1298.85</v>
      </c>
      <c r="C19" s="1">
        <v>0.091</v>
      </c>
      <c r="D19" s="1">
        <v>0.091</v>
      </c>
      <c r="E19" s="1">
        <v>1298.85</v>
      </c>
      <c r="F19" s="1">
        <f>-C19</f>
        <v>-0.091</v>
      </c>
      <c r="G19" s="1">
        <f>-D19</f>
        <v>-0.091</v>
      </c>
      <c r="H19" s="3">
        <f>LAM222SDAOrbits!AG25</f>
        <v>-10.322</v>
      </c>
      <c r="I19" s="3">
        <f>LAM222SDAOrbits!AH25</f>
        <v>-10.834</v>
      </c>
    </row>
    <row r="20" spans="1:9" s="1" customFormat="1" ht="15.75">
      <c r="A20" s="1" t="s">
        <v>261</v>
      </c>
      <c r="B20" s="1">
        <v>1333.81</v>
      </c>
      <c r="C20" s="1">
        <v>0.254</v>
      </c>
      <c r="D20" s="1">
        <v>0.254</v>
      </c>
      <c r="E20" s="1">
        <v>1333.81</v>
      </c>
      <c r="F20" s="1">
        <f>-C20</f>
        <v>-0.254</v>
      </c>
      <c r="G20" s="1">
        <f>-D20</f>
        <v>-0.254</v>
      </c>
      <c r="H20" s="3">
        <f>LAM222SDAOrbits!AG26</f>
        <v>-20.158</v>
      </c>
      <c r="I20" s="3">
        <f>LAM222SDAOrbits!AH26</f>
        <v>-19.244</v>
      </c>
    </row>
  </sheetData>
  <mergeCells count="2">
    <mergeCell ref="C1:D1"/>
    <mergeCell ref="H1:I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463" topLeftCell="A1" activePane="topLeft" state="split"/>
      <selection pane="topLeft" activeCell="K23" sqref="K23"/>
      <selection pane="topRight" activeCell="K23" sqref="K23"/>
    </sheetView>
  </sheetViews>
  <sheetFormatPr defaultColWidth="9.140625" defaultRowHeight="12.75"/>
  <cols>
    <col min="1" max="256" width="11.421875" style="1" customWidth="1"/>
  </cols>
  <sheetData>
    <row r="1" s="1" customFormat="1" ht="15.75">
      <c r="A1" s="1">
        <f>'I90LAM222Orb'!Y7</f>
        <v>0</v>
      </c>
    </row>
    <row r="2" ht="15.75"/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6" sqref="A16"/>
    </sheetView>
  </sheetViews>
  <sheetFormatPr defaultColWidth="9.140625" defaultRowHeight="12.75"/>
  <cols>
    <col min="1" max="2" width="11.421875" style="1" customWidth="1"/>
    <col min="3" max="8" width="11.421875" style="4" customWidth="1"/>
    <col min="9" max="256" width="11.421875" style="1" customWidth="1"/>
  </cols>
  <sheetData>
    <row r="1" spans="1:8" s="1" customFormat="1" ht="15.75">
      <c r="A1" s="1" t="s">
        <v>262</v>
      </c>
      <c r="C1" s="4"/>
      <c r="D1" s="4"/>
      <c r="E1" s="4"/>
      <c r="F1" s="4"/>
      <c r="G1" s="4"/>
      <c r="H1" s="4"/>
    </row>
    <row r="2" spans="1:8" s="1" customFormat="1" ht="15.75">
      <c r="A2" s="1" t="s">
        <v>263</v>
      </c>
      <c r="C2" s="4"/>
      <c r="D2" s="4"/>
      <c r="E2" s="4"/>
      <c r="F2" s="4"/>
      <c r="G2" s="4"/>
      <c r="H2" s="4"/>
    </row>
    <row r="3" spans="3:8" s="1" customFormat="1" ht="15.75">
      <c r="C3" s="4"/>
      <c r="D3" s="4"/>
      <c r="E3" s="4"/>
      <c r="F3" s="4"/>
      <c r="G3" s="4"/>
      <c r="H3" s="4"/>
    </row>
    <row r="4" spans="1:8" s="1" customFormat="1" ht="15.75">
      <c r="A4" s="1" t="s">
        <v>264</v>
      </c>
      <c r="C4" s="4"/>
      <c r="D4" s="4"/>
      <c r="E4" s="4"/>
      <c r="F4" s="4"/>
      <c r="G4" s="4"/>
      <c r="H4" s="4"/>
    </row>
    <row r="5" spans="1:8" s="1" customFormat="1" ht="15.75">
      <c r="A5" s="9" t="s">
        <v>265</v>
      </c>
      <c r="B5" s="9"/>
      <c r="C5" s="4" t="s">
        <v>266</v>
      </c>
      <c r="D5" s="4" t="s">
        <v>267</v>
      </c>
      <c r="E5" s="4" t="s">
        <v>268</v>
      </c>
      <c r="F5" s="4"/>
      <c r="G5" s="4" t="s">
        <v>269</v>
      </c>
      <c r="H5" s="4" t="s">
        <v>270</v>
      </c>
    </row>
    <row r="6" spans="1:8" s="1" customFormat="1" ht="15.75">
      <c r="A6" s="1" t="s">
        <v>271</v>
      </c>
      <c r="B6" s="1"/>
      <c r="C6" s="4">
        <v>1</v>
      </c>
      <c r="D6" s="4">
        <v>1.777</v>
      </c>
      <c r="E6" s="4">
        <f>D6/C6</f>
        <v>1.777</v>
      </c>
      <c r="F6" s="4"/>
      <c r="G6" s="4">
        <v>1</v>
      </c>
      <c r="H6" s="4">
        <f>D6</f>
        <v>1.777</v>
      </c>
    </row>
    <row r="7" spans="1:8" s="1" customFormat="1" ht="15.75">
      <c r="A7" s="1" t="s">
        <v>272</v>
      </c>
      <c r="B7" s="1"/>
      <c r="C7" s="4">
        <v>-0.2964</v>
      </c>
      <c r="D7" s="4">
        <v>-0.48</v>
      </c>
      <c r="E7" s="4">
        <f>D7/C7</f>
        <v>1.6194331983805668</v>
      </c>
      <c r="F7" s="4"/>
      <c r="G7" s="4">
        <v>1</v>
      </c>
      <c r="H7" s="4">
        <f>D7</f>
        <v>-0.48</v>
      </c>
    </row>
    <row r="8" spans="1:8" s="1" customFormat="1" ht="15.75">
      <c r="A8" s="1" t="s">
        <v>273</v>
      </c>
      <c r="B8" s="1"/>
      <c r="C8" s="4">
        <v>0.9919</v>
      </c>
      <c r="D8" s="4">
        <v>1.578</v>
      </c>
      <c r="E8" s="4">
        <f>D8/C8</f>
        <v>1.5908861780421415</v>
      </c>
      <c r="F8" s="4"/>
      <c r="G8" s="4">
        <v>1</v>
      </c>
      <c r="H8" s="4">
        <f>D8</f>
        <v>1.578</v>
      </c>
    </row>
    <row r="9" spans="3:8" s="1" customFormat="1" ht="15.75">
      <c r="C9" s="4"/>
      <c r="D9" s="4"/>
      <c r="E9" s="4"/>
      <c r="F9" s="4"/>
      <c r="G9" s="4"/>
      <c r="H9" s="4"/>
    </row>
    <row r="10" spans="1:8" s="1" customFormat="1" ht="15.75">
      <c r="A10" s="1" t="s">
        <v>274</v>
      </c>
      <c r="C10" s="4"/>
      <c r="D10" s="4"/>
      <c r="E10" s="4"/>
      <c r="F10" s="4"/>
      <c r="G10" s="4"/>
      <c r="H10" s="4"/>
    </row>
    <row r="11" spans="1:8" s="1" customFormat="1" ht="15.75">
      <c r="A11" s="1" t="s">
        <v>275</v>
      </c>
      <c r="B11" s="1"/>
      <c r="C11" s="4">
        <v>1</v>
      </c>
      <c r="D11" s="4">
        <v>1.523</v>
      </c>
      <c r="E11" s="4">
        <f>D11/C11</f>
        <v>1.523</v>
      </c>
      <c r="F11" s="4"/>
      <c r="G11" s="4">
        <v>1</v>
      </c>
      <c r="H11" s="4">
        <f>D11</f>
        <v>1.523</v>
      </c>
    </row>
    <row r="12" spans="1:8" s="1" customFormat="1" ht="15.75">
      <c r="A12" s="1" t="s">
        <v>276</v>
      </c>
      <c r="B12" s="1"/>
      <c r="C12" s="4">
        <v>-0.2964</v>
      </c>
      <c r="D12" s="4">
        <v>-0.406</v>
      </c>
      <c r="E12" s="4">
        <f>D12/C12</f>
        <v>1.3697705802968962</v>
      </c>
      <c r="F12" s="4"/>
      <c r="G12" s="4">
        <v>1</v>
      </c>
      <c r="H12" s="4">
        <f>D12</f>
        <v>-0.406</v>
      </c>
    </row>
    <row r="13" spans="1:8" s="1" customFormat="1" ht="15.75">
      <c r="A13" s="1" t="s">
        <v>277</v>
      </c>
      <c r="B13" s="1"/>
      <c r="C13" s="4">
        <v>0.9919</v>
      </c>
      <c r="D13" s="4">
        <v>1.355</v>
      </c>
      <c r="E13" s="4">
        <f>D13/C13</f>
        <v>1.3660651275330173</v>
      </c>
      <c r="F13" s="4"/>
      <c r="G13" s="4">
        <v>1</v>
      </c>
      <c r="H13" s="4">
        <f>D13</f>
        <v>1.355</v>
      </c>
    </row>
    <row r="14" spans="3:8" s="1" customFormat="1" ht="15.75">
      <c r="C14" s="4"/>
      <c r="D14" s="4"/>
      <c r="E14" s="4"/>
      <c r="F14" s="4"/>
      <c r="G14" s="4"/>
      <c r="H14" s="4"/>
    </row>
    <row r="15" spans="1:8" s="1" customFormat="1" ht="15.75">
      <c r="A15" s="1" t="s">
        <v>278</v>
      </c>
      <c r="C15" s="4"/>
      <c r="D15" s="4"/>
      <c r="E15" s="4"/>
      <c r="F15" s="4"/>
      <c r="G15" s="4"/>
      <c r="H15" s="4"/>
    </row>
    <row r="16" spans="1:8" s="1" customFormat="1" ht="15.75">
      <c r="A16" s="1" t="s">
        <v>279</v>
      </c>
      <c r="C16" s="4"/>
      <c r="D16" s="4">
        <v>3.28</v>
      </c>
      <c r="E16" s="4" t="s">
        <v>280</v>
      </c>
      <c r="F16" s="4"/>
      <c r="G16" s="4"/>
      <c r="H16" s="4"/>
    </row>
    <row r="17" spans="1:8" s="1" customFormat="1" ht="15.75">
      <c r="A17" s="1" t="s">
        <v>281</v>
      </c>
      <c r="C17" s="4"/>
      <c r="D17" s="4">
        <v>1.777</v>
      </c>
      <c r="E17" s="4" t="s">
        <v>282</v>
      </c>
      <c r="F17" s="4"/>
      <c r="G17" s="4"/>
      <c r="H17" s="4"/>
    </row>
    <row r="18" spans="1:8" s="1" customFormat="1" ht="15.75">
      <c r="A18" s="1" t="s">
        <v>283</v>
      </c>
      <c r="C18" s="4"/>
      <c r="D18" s="4">
        <v>-0.48</v>
      </c>
      <c r="E18" s="4" t="s">
        <v>284</v>
      </c>
      <c r="F18" s="4"/>
      <c r="G18" s="4"/>
      <c r="H18" s="4"/>
    </row>
    <row r="19" spans="1:8" s="1" customFormat="1" ht="15.75">
      <c r="A19" s="1" t="s">
        <v>285</v>
      </c>
      <c r="C19" s="4"/>
      <c r="D19" s="4">
        <v>1.578</v>
      </c>
      <c r="E19" s="4" t="s">
        <v>286</v>
      </c>
      <c r="F19" s="4"/>
      <c r="G19" s="4"/>
      <c r="H19" s="4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0"/>
  <sheetViews>
    <sheetView workbookViewId="0" topLeftCell="A5">
      <pane ySplit="2205" topLeftCell="A136" activePane="bottomLeft" state="split"/>
      <selection pane="topLeft" activeCell="J147" sqref="J147"/>
      <selection pane="bottomLeft" activeCell="J147" sqref="J147"/>
    </sheetView>
  </sheetViews>
  <sheetFormatPr defaultColWidth="9.140625" defaultRowHeight="12.75"/>
  <cols>
    <col min="1" max="256" width="11.421875" style="1" customWidth="1"/>
  </cols>
  <sheetData>
    <row r="1" spans="1:9" s="1" customFormat="1" ht="15.75">
      <c r="A1" s="3" t="s">
        <v>287</v>
      </c>
      <c r="B1" s="3"/>
      <c r="C1" s="3"/>
      <c r="D1" s="3"/>
      <c r="E1" s="3"/>
      <c r="F1" s="3"/>
      <c r="G1" s="3"/>
      <c r="H1" s="3"/>
      <c r="I1" s="3"/>
    </row>
    <row r="2" spans="1:9" s="1" customFormat="1" ht="15.75">
      <c r="A2" s="3" t="s">
        <v>288</v>
      </c>
      <c r="B2" s="3"/>
      <c r="C2" s="3"/>
      <c r="D2" s="3"/>
      <c r="E2" s="3"/>
      <c r="F2" s="3"/>
      <c r="G2" s="3"/>
      <c r="H2" s="3"/>
      <c r="I2" s="3"/>
    </row>
    <row r="3" spans="1:9" s="1" customFormat="1" ht="15.75">
      <c r="A3" s="3" t="s">
        <v>289</v>
      </c>
      <c r="B3" s="3"/>
      <c r="C3" s="3"/>
      <c r="D3" s="3"/>
      <c r="E3" s="3"/>
      <c r="F3" s="3"/>
      <c r="G3" s="3"/>
      <c r="H3" s="3"/>
      <c r="I3" s="3"/>
    </row>
    <row r="4" spans="1:9" s="1" customFormat="1" ht="15.75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5.75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5.75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5.75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5.75">
      <c r="A8" s="3"/>
      <c r="B8" s="3"/>
      <c r="C8" s="8" t="s">
        <v>290</v>
      </c>
      <c r="D8" s="8"/>
      <c r="E8" s="8"/>
      <c r="F8" s="8" t="s">
        <v>291</v>
      </c>
      <c r="G8" s="8"/>
      <c r="H8" s="8"/>
      <c r="I8" s="3"/>
    </row>
    <row r="9" spans="1:9" s="1" customFormat="1" ht="15.75">
      <c r="A9" s="3"/>
      <c r="B9" s="3"/>
      <c r="C9" s="8" t="s">
        <v>292</v>
      </c>
      <c r="D9" s="8"/>
      <c r="E9" s="8"/>
      <c r="F9" s="8" t="s">
        <v>293</v>
      </c>
      <c r="G9" s="8"/>
      <c r="H9" s="8"/>
      <c r="I9" s="3"/>
    </row>
    <row r="10" spans="1:9" s="1" customFormat="1" ht="16.5">
      <c r="A10" s="10" t="s">
        <v>294</v>
      </c>
      <c r="B10" s="3" t="s">
        <v>295</v>
      </c>
      <c r="C10" s="3" t="s">
        <v>296</v>
      </c>
      <c r="D10" s="3" t="s">
        <v>297</v>
      </c>
      <c r="E10" s="3" t="s">
        <v>298</v>
      </c>
      <c r="F10" s="3" t="s">
        <v>299</v>
      </c>
      <c r="G10" s="3" t="s">
        <v>300</v>
      </c>
      <c r="H10" s="3" t="s">
        <v>301</v>
      </c>
      <c r="I10" s="3" t="s">
        <v>302</v>
      </c>
    </row>
    <row r="11" spans="1:9" s="1" customFormat="1" ht="15.75">
      <c r="A11" s="1" t="s">
        <v>303</v>
      </c>
      <c r="B11" s="1">
        <v>811.71</v>
      </c>
      <c r="C11" s="1">
        <v>0.891</v>
      </c>
      <c r="D11" s="1">
        <v>-11.641</v>
      </c>
      <c r="E11" s="1">
        <v>13.423</v>
      </c>
      <c r="F11" s="1">
        <v>-6.265</v>
      </c>
      <c r="G11" s="1">
        <v>-18.797</v>
      </c>
      <c r="H11" s="1">
        <v>6.267</v>
      </c>
      <c r="I11" s="1">
        <v>4.177</v>
      </c>
    </row>
    <row r="12" spans="1:9" s="1" customFormat="1" ht="15.75">
      <c r="A12" s="1" t="s">
        <v>304</v>
      </c>
      <c r="B12" s="1">
        <v>812.02</v>
      </c>
      <c r="C12" s="1">
        <v>0.907</v>
      </c>
      <c r="D12" s="1">
        <v>-11.863</v>
      </c>
      <c r="E12" s="1">
        <v>13.676</v>
      </c>
      <c r="F12" s="1">
        <v>-6.15</v>
      </c>
      <c r="G12" s="1">
        <v>-18.92</v>
      </c>
      <c r="H12" s="1">
        <v>6.619</v>
      </c>
      <c r="I12" s="1">
        <v>4.256</v>
      </c>
    </row>
    <row r="13" spans="1:9" s="1" customFormat="1" ht="15.75">
      <c r="A13" s="1" t="s">
        <v>305</v>
      </c>
      <c r="B13" s="1">
        <v>812.15</v>
      </c>
      <c r="C13" s="1">
        <v>0.914</v>
      </c>
      <c r="D13" s="1">
        <v>-11.959</v>
      </c>
      <c r="E13" s="1">
        <v>13.787</v>
      </c>
      <c r="F13" s="1">
        <v>-6.1</v>
      </c>
      <c r="G13" s="1">
        <v>-18.973</v>
      </c>
      <c r="H13" s="1">
        <v>6.774</v>
      </c>
      <c r="I13" s="1">
        <v>4.291</v>
      </c>
    </row>
    <row r="14" spans="1:9" s="1" customFormat="1" ht="15.75">
      <c r="A14" s="1" t="s">
        <v>306</v>
      </c>
      <c r="B14" s="1">
        <v>814.69</v>
      </c>
      <c r="C14" s="1">
        <v>0.925</v>
      </c>
      <c r="D14" s="1">
        <v>-12.221</v>
      </c>
      <c r="E14" s="1">
        <v>14.072</v>
      </c>
      <c r="F14" s="1">
        <v>-4.404</v>
      </c>
      <c r="G14" s="1">
        <v>-17.55</v>
      </c>
      <c r="H14" s="1">
        <v>8.743</v>
      </c>
      <c r="I14" s="1">
        <v>4.382</v>
      </c>
    </row>
    <row r="15" spans="1:9" s="1" customFormat="1" ht="15.75">
      <c r="A15" s="1" t="s">
        <v>307</v>
      </c>
      <c r="B15" s="1">
        <v>814.75</v>
      </c>
      <c r="C15" s="1">
        <v>0.923</v>
      </c>
      <c r="D15" s="1">
        <v>-12.19</v>
      </c>
      <c r="E15" s="1">
        <v>14.036</v>
      </c>
      <c r="F15" s="1">
        <v>-4.349</v>
      </c>
      <c r="G15" s="1">
        <v>-17.462</v>
      </c>
      <c r="H15" s="1">
        <v>8.764</v>
      </c>
      <c r="I15" s="1">
        <v>4.371</v>
      </c>
    </row>
    <row r="16" spans="1:9" s="1" customFormat="1" ht="15.75">
      <c r="A16" s="1" t="s">
        <v>308</v>
      </c>
      <c r="B16" s="1">
        <v>829.38</v>
      </c>
      <c r="C16" s="1">
        <v>0.28400000000000003</v>
      </c>
      <c r="D16" s="1">
        <v>-5.659</v>
      </c>
      <c r="E16" s="1">
        <v>6.227</v>
      </c>
      <c r="F16" s="1">
        <v>9.222</v>
      </c>
      <c r="G16" s="1">
        <v>3.279</v>
      </c>
      <c r="H16" s="1">
        <v>15.165</v>
      </c>
      <c r="I16" s="1">
        <v>1.981</v>
      </c>
    </row>
    <row r="17" spans="1:9" s="1" customFormat="1" ht="15.75">
      <c r="A17" s="1" t="s">
        <v>309</v>
      </c>
      <c r="B17" s="1">
        <v>829.68</v>
      </c>
      <c r="C17" s="1">
        <v>0.271</v>
      </c>
      <c r="D17" s="1">
        <v>-5.579</v>
      </c>
      <c r="E17" s="1">
        <v>6.12</v>
      </c>
      <c r="F17" s="1">
        <v>9.505</v>
      </c>
      <c r="G17" s="1">
        <v>3.655</v>
      </c>
      <c r="H17" s="1">
        <v>15.354</v>
      </c>
      <c r="I17" s="1">
        <v>1.95</v>
      </c>
    </row>
    <row r="18" spans="1:9" s="1" customFormat="1" ht="15.75">
      <c r="A18" s="1" t="s">
        <v>310</v>
      </c>
      <c r="B18" s="1">
        <v>829.85</v>
      </c>
      <c r="C18" s="1">
        <v>0.263</v>
      </c>
      <c r="D18" s="1">
        <v>-5.537</v>
      </c>
      <c r="E18" s="1">
        <v>6.064</v>
      </c>
      <c r="F18" s="1">
        <v>9.658</v>
      </c>
      <c r="G18" s="1">
        <v>3.857</v>
      </c>
      <c r="H18" s="1">
        <v>15.459</v>
      </c>
      <c r="I18" s="1">
        <v>1.934</v>
      </c>
    </row>
    <row r="19" spans="1:9" s="1" customFormat="1" ht="15.75">
      <c r="A19" s="1" t="s">
        <v>311</v>
      </c>
      <c r="B19" s="1">
        <v>831.98</v>
      </c>
      <c r="C19" s="1">
        <v>0.191</v>
      </c>
      <c r="D19" s="1">
        <v>-5.624</v>
      </c>
      <c r="E19" s="1">
        <v>6.007</v>
      </c>
      <c r="F19" s="1">
        <v>12.58</v>
      </c>
      <c r="G19" s="1">
        <v>6.765</v>
      </c>
      <c r="H19" s="1">
        <v>18.396</v>
      </c>
      <c r="I19" s="1">
        <v>1.938</v>
      </c>
    </row>
    <row r="20" spans="1:9" s="1" customFormat="1" ht="15.75">
      <c r="A20" s="1" t="s">
        <v>312</v>
      </c>
      <c r="B20" s="1">
        <v>832.06</v>
      </c>
      <c r="C20" s="1">
        <v>0.189</v>
      </c>
      <c r="D20" s="1">
        <v>-5.649</v>
      </c>
      <c r="E20" s="1">
        <v>6.028</v>
      </c>
      <c r="F20" s="1">
        <v>12.721</v>
      </c>
      <c r="G20" s="1">
        <v>6.883</v>
      </c>
      <c r="H20" s="1">
        <v>18.56</v>
      </c>
      <c r="I20" s="1">
        <v>1.946</v>
      </c>
    </row>
    <row r="21" spans="1:9" s="1" customFormat="1" ht="15.75">
      <c r="A21" s="1" t="s">
        <v>313</v>
      </c>
      <c r="B21" s="1">
        <v>842.17</v>
      </c>
      <c r="C21" s="1">
        <v>-0.061</v>
      </c>
      <c r="D21" s="1">
        <v>-10.572</v>
      </c>
      <c r="E21" s="1">
        <v>10.449</v>
      </c>
      <c r="F21" s="1">
        <v>31.46</v>
      </c>
      <c r="G21" s="1">
        <v>20.95</v>
      </c>
      <c r="H21" s="1">
        <v>41.971</v>
      </c>
      <c r="I21" s="1">
        <v>3.503</v>
      </c>
    </row>
    <row r="22" spans="1:9" s="1" customFormat="1" ht="15.75">
      <c r="A22" s="1" t="s">
        <v>314</v>
      </c>
      <c r="B22" s="1">
        <v>846.23</v>
      </c>
      <c r="C22" s="1">
        <v>-0.162</v>
      </c>
      <c r="D22" s="1">
        <v>-12.953</v>
      </c>
      <c r="E22" s="1">
        <v>12.629</v>
      </c>
      <c r="F22" s="1">
        <v>38.989</v>
      </c>
      <c r="G22" s="1">
        <v>26.198</v>
      </c>
      <c r="H22" s="1">
        <v>51.78</v>
      </c>
      <c r="I22" s="1">
        <v>4.264</v>
      </c>
    </row>
    <row r="23" spans="1:9" s="1" customFormat="1" ht="15.75">
      <c r="A23" s="1" t="s">
        <v>315</v>
      </c>
      <c r="B23" s="1">
        <v>846.66</v>
      </c>
      <c r="C23" s="1">
        <v>-0.17300000000000001</v>
      </c>
      <c r="D23" s="1">
        <v>-13.21</v>
      </c>
      <c r="E23" s="1">
        <v>12.865</v>
      </c>
      <c r="F23" s="1">
        <v>39.786</v>
      </c>
      <c r="G23" s="1">
        <v>26.748</v>
      </c>
      <c r="H23" s="1">
        <v>52.824</v>
      </c>
      <c r="I23" s="1">
        <v>4.346</v>
      </c>
    </row>
    <row r="24" spans="1:9" s="1" customFormat="1" ht="15.75">
      <c r="A24" s="1" t="s">
        <v>316</v>
      </c>
      <c r="B24" s="1">
        <v>846.97</v>
      </c>
      <c r="C24" s="1">
        <v>-0.18</v>
      </c>
      <c r="D24" s="1">
        <v>-13.393</v>
      </c>
      <c r="E24" s="1">
        <v>13.033</v>
      </c>
      <c r="F24" s="1">
        <v>40.351</v>
      </c>
      <c r="G24" s="1">
        <v>27.137</v>
      </c>
      <c r="H24" s="1">
        <v>53.564</v>
      </c>
      <c r="I24" s="1">
        <v>4.404</v>
      </c>
    </row>
    <row r="25" spans="1:9" s="1" customFormat="1" ht="15.75">
      <c r="A25" s="1" t="s">
        <v>317</v>
      </c>
      <c r="B25" s="1">
        <v>847.13</v>
      </c>
      <c r="C25" s="1">
        <v>-0.184</v>
      </c>
      <c r="D25" s="1">
        <v>-13.493</v>
      </c>
      <c r="E25" s="1">
        <v>13.124</v>
      </c>
      <c r="F25" s="1">
        <v>40.656</v>
      </c>
      <c r="G25" s="1">
        <v>27.348</v>
      </c>
      <c r="H25" s="1">
        <v>53.965</v>
      </c>
      <c r="I25" s="1">
        <v>4.436</v>
      </c>
    </row>
    <row r="26" spans="1:9" s="1" customFormat="1" ht="15.75">
      <c r="A26" s="1" t="s">
        <v>318</v>
      </c>
      <c r="B26" s="1">
        <v>849.27</v>
      </c>
      <c r="C26" s="1">
        <v>-0.219</v>
      </c>
      <c r="D26" s="1">
        <v>-13.524</v>
      </c>
      <c r="E26" s="1">
        <v>13.087</v>
      </c>
      <c r="F26" s="1">
        <v>40.805</v>
      </c>
      <c r="G26" s="1">
        <v>27.499</v>
      </c>
      <c r="H26" s="1">
        <v>54.11</v>
      </c>
      <c r="I26" s="1">
        <v>4.435</v>
      </c>
    </row>
    <row r="27" spans="1:9" s="1" customFormat="1" ht="15.75">
      <c r="A27" s="1" t="s">
        <v>319</v>
      </c>
      <c r="B27" s="1">
        <v>849.34</v>
      </c>
      <c r="C27" s="1">
        <v>-0.219</v>
      </c>
      <c r="D27" s="1">
        <v>-13.481</v>
      </c>
      <c r="E27" s="1">
        <v>13.042</v>
      </c>
      <c r="F27" s="1">
        <v>40.674</v>
      </c>
      <c r="G27" s="1">
        <v>27.413</v>
      </c>
      <c r="H27" s="1">
        <v>53.935</v>
      </c>
      <c r="I27" s="1">
        <v>4.42</v>
      </c>
    </row>
    <row r="28" spans="1:9" s="1" customFormat="1" ht="15.75">
      <c r="A28" s="1" t="s">
        <v>320</v>
      </c>
      <c r="B28" s="1">
        <v>863.99</v>
      </c>
      <c r="C28" s="1">
        <v>-0.324</v>
      </c>
      <c r="D28" s="1">
        <v>-6.243</v>
      </c>
      <c r="E28" s="1">
        <v>5.595</v>
      </c>
      <c r="F28" s="1">
        <v>15.555</v>
      </c>
      <c r="G28" s="1">
        <v>9.636</v>
      </c>
      <c r="H28" s="1">
        <v>21.474</v>
      </c>
      <c r="I28" s="1">
        <v>1.973</v>
      </c>
    </row>
    <row r="29" spans="1:9" s="1" customFormat="1" ht="15.75">
      <c r="A29" s="1" t="s">
        <v>321</v>
      </c>
      <c r="B29" s="1">
        <v>864.29</v>
      </c>
      <c r="C29" s="1">
        <v>-0.326</v>
      </c>
      <c r="D29" s="1">
        <v>-6.147</v>
      </c>
      <c r="E29" s="1">
        <v>5.496</v>
      </c>
      <c r="F29" s="1">
        <v>15.032</v>
      </c>
      <c r="G29" s="1">
        <v>9.211</v>
      </c>
      <c r="H29" s="1">
        <v>20.854</v>
      </c>
      <c r="I29" s="1">
        <v>1.941</v>
      </c>
    </row>
    <row r="30" spans="1:9" s="1" customFormat="1" ht="15.75">
      <c r="A30" s="1" t="s">
        <v>322</v>
      </c>
      <c r="B30" s="1">
        <v>864.42</v>
      </c>
      <c r="C30" s="1">
        <v>-0.327</v>
      </c>
      <c r="D30" s="1">
        <v>-6.107</v>
      </c>
      <c r="E30" s="1">
        <v>5.454</v>
      </c>
      <c r="F30" s="1">
        <v>14.804</v>
      </c>
      <c r="G30" s="1">
        <v>9.023</v>
      </c>
      <c r="H30" s="1">
        <v>20.584</v>
      </c>
      <c r="I30" s="1">
        <v>1.927</v>
      </c>
    </row>
    <row r="31" spans="1:9" s="1" customFormat="1" ht="15.75">
      <c r="A31" s="1" t="s">
        <v>323</v>
      </c>
      <c r="B31" s="1">
        <v>866.96</v>
      </c>
      <c r="C31" s="1">
        <v>-0.388</v>
      </c>
      <c r="D31" s="1">
        <v>-6.294</v>
      </c>
      <c r="E31" s="1">
        <v>5.517</v>
      </c>
      <c r="F31" s="1">
        <v>12.182</v>
      </c>
      <c r="G31" s="1">
        <v>6.277</v>
      </c>
      <c r="H31" s="1">
        <v>18.087</v>
      </c>
      <c r="I31" s="1">
        <v>1.968</v>
      </c>
    </row>
    <row r="32" spans="1:9" s="1" customFormat="1" ht="15.75">
      <c r="A32" s="1" t="s">
        <v>324</v>
      </c>
      <c r="B32" s="1">
        <v>867.02</v>
      </c>
      <c r="C32" s="1">
        <v>-0.391</v>
      </c>
      <c r="D32" s="1">
        <v>-6.32</v>
      </c>
      <c r="E32" s="1">
        <v>5.539</v>
      </c>
      <c r="F32" s="1">
        <v>12.159</v>
      </c>
      <c r="G32" s="1">
        <v>6.229</v>
      </c>
      <c r="H32" s="1">
        <v>18.088</v>
      </c>
      <c r="I32" s="1">
        <v>1.976</v>
      </c>
    </row>
    <row r="33" spans="1:9" s="1" customFormat="1" ht="15.75">
      <c r="A33" s="1" t="s">
        <v>325</v>
      </c>
      <c r="B33" s="1">
        <v>867.73</v>
      </c>
      <c r="C33" s="1">
        <v>-0.421</v>
      </c>
      <c r="D33" s="1">
        <v>-6.649</v>
      </c>
      <c r="E33" s="1">
        <v>5.807</v>
      </c>
      <c r="F33" s="1">
        <v>11.882</v>
      </c>
      <c r="G33" s="1">
        <v>5.654</v>
      </c>
      <c r="H33" s="1">
        <v>18.11</v>
      </c>
      <c r="I33" s="1">
        <v>2.076</v>
      </c>
    </row>
    <row r="34" spans="1:9" s="1" customFormat="1" ht="15.75">
      <c r="A34" s="1" t="s">
        <v>326</v>
      </c>
      <c r="B34" s="1">
        <v>871.79</v>
      </c>
      <c r="C34" s="1">
        <v>-0.648</v>
      </c>
      <c r="D34" s="1">
        <v>-8.919</v>
      </c>
      <c r="E34" s="1">
        <v>7.623</v>
      </c>
      <c r="F34" s="1">
        <v>10.232</v>
      </c>
      <c r="G34" s="1">
        <v>1.961</v>
      </c>
      <c r="H34" s="1">
        <v>18.503</v>
      </c>
      <c r="I34" s="1">
        <v>2.757</v>
      </c>
    </row>
    <row r="35" spans="1:9" s="1" customFormat="1" ht="15.75">
      <c r="A35" s="1" t="s">
        <v>327</v>
      </c>
      <c r="B35" s="1">
        <v>872.15</v>
      </c>
      <c r="C35" s="1">
        <v>-0.674</v>
      </c>
      <c r="D35" s="1">
        <v>-9.144</v>
      </c>
      <c r="E35" s="1">
        <v>7.797</v>
      </c>
      <c r="F35" s="1">
        <v>10.081</v>
      </c>
      <c r="G35" s="1">
        <v>1.61</v>
      </c>
      <c r="H35" s="1">
        <v>18.551</v>
      </c>
      <c r="I35" s="1">
        <v>2.823</v>
      </c>
    </row>
    <row r="36" spans="1:9" s="1" customFormat="1" ht="15.75">
      <c r="A36" s="1" t="s">
        <v>328</v>
      </c>
      <c r="B36" s="1">
        <v>876.22</v>
      </c>
      <c r="C36" s="1">
        <v>-1.014</v>
      </c>
      <c r="D36" s="1">
        <v>-11.857</v>
      </c>
      <c r="E36" s="1">
        <v>9.829</v>
      </c>
      <c r="F36" s="1">
        <v>8.318</v>
      </c>
      <c r="G36" s="1">
        <v>-2.525</v>
      </c>
      <c r="H36" s="1">
        <v>19.161</v>
      </c>
      <c r="I36" s="1">
        <v>3.614</v>
      </c>
    </row>
    <row r="37" spans="1:9" s="1" customFormat="1" ht="15.75">
      <c r="A37" s="1" t="s">
        <v>329</v>
      </c>
      <c r="B37" s="1">
        <v>876.55</v>
      </c>
      <c r="C37" s="1">
        <v>-1.046</v>
      </c>
      <c r="D37" s="1">
        <v>-12.087</v>
      </c>
      <c r="E37" s="1">
        <v>9.995</v>
      </c>
      <c r="F37" s="1">
        <v>8.171</v>
      </c>
      <c r="G37" s="1">
        <v>-2.87</v>
      </c>
      <c r="H37" s="1">
        <v>19.212</v>
      </c>
      <c r="I37" s="1">
        <v>3.68</v>
      </c>
    </row>
    <row r="38" spans="1:9" s="1" customFormat="1" ht="15.75">
      <c r="A38" s="1" t="s">
        <v>330</v>
      </c>
      <c r="B38" s="1">
        <v>876.85</v>
      </c>
      <c r="C38" s="1">
        <v>-1.013</v>
      </c>
      <c r="D38" s="1">
        <v>-12.24</v>
      </c>
      <c r="E38" s="1">
        <v>10.213</v>
      </c>
      <c r="F38" s="1">
        <v>8.097</v>
      </c>
      <c r="G38" s="1">
        <v>-3.129</v>
      </c>
      <c r="H38" s="1">
        <v>19.324</v>
      </c>
      <c r="I38" s="1">
        <v>3.742</v>
      </c>
    </row>
    <row r="39" spans="1:9" s="1" customFormat="1" ht="15.75">
      <c r="A39" s="1" t="s">
        <v>331</v>
      </c>
      <c r="B39" s="1">
        <v>876.98</v>
      </c>
      <c r="C39" s="1">
        <v>-0.97</v>
      </c>
      <c r="D39" s="1">
        <v>-12.277</v>
      </c>
      <c r="E39" s="1">
        <v>10.338</v>
      </c>
      <c r="F39" s="1">
        <v>8.094</v>
      </c>
      <c r="G39" s="1">
        <v>-3.214</v>
      </c>
      <c r="H39" s="1">
        <v>19.402</v>
      </c>
      <c r="I39" s="1">
        <v>3.769</v>
      </c>
    </row>
    <row r="40" spans="1:9" s="1" customFormat="1" ht="15.75">
      <c r="A40" s="1" t="s">
        <v>332</v>
      </c>
      <c r="B40" s="1">
        <v>879.93</v>
      </c>
      <c r="C40" s="1">
        <v>0.106</v>
      </c>
      <c r="D40" s="1">
        <v>-10.997</v>
      </c>
      <c r="E40" s="1">
        <v>11.21</v>
      </c>
      <c r="F40" s="1">
        <v>6.655</v>
      </c>
      <c r="G40" s="1">
        <v>-4.448</v>
      </c>
      <c r="H40" s="1">
        <v>17.758</v>
      </c>
      <c r="I40" s="1">
        <v>3.701</v>
      </c>
    </row>
    <row r="41" spans="1:9" s="1" customFormat="1" ht="15.75">
      <c r="A41" s="1" t="s">
        <v>333</v>
      </c>
      <c r="B41" s="1">
        <v>879.99</v>
      </c>
      <c r="C41" s="1">
        <v>0.129</v>
      </c>
      <c r="D41" s="1">
        <v>-10.929</v>
      </c>
      <c r="E41" s="1">
        <v>11.188</v>
      </c>
      <c r="F41" s="1">
        <v>6.599</v>
      </c>
      <c r="G41" s="1">
        <v>-4.459</v>
      </c>
      <c r="H41" s="1">
        <v>17.657</v>
      </c>
      <c r="I41" s="1">
        <v>3.686</v>
      </c>
    </row>
    <row r="42" spans="1:9" s="1" customFormat="1" ht="15.75">
      <c r="A42" s="1" t="s">
        <v>334</v>
      </c>
      <c r="B42" s="1">
        <v>880.7</v>
      </c>
      <c r="C42" s="1">
        <v>0.398</v>
      </c>
      <c r="D42" s="1">
        <v>-10.137</v>
      </c>
      <c r="E42" s="1">
        <v>10.934</v>
      </c>
      <c r="F42" s="1">
        <v>5.945</v>
      </c>
      <c r="G42" s="1">
        <v>-4.59</v>
      </c>
      <c r="H42" s="1">
        <v>16.48</v>
      </c>
      <c r="I42" s="1">
        <v>3.512</v>
      </c>
    </row>
    <row r="43" spans="1:9" s="1" customFormat="1" ht="15.75">
      <c r="A43" s="1" t="s">
        <v>335</v>
      </c>
      <c r="B43" s="1">
        <v>884.76</v>
      </c>
      <c r="C43" s="1">
        <v>1.89</v>
      </c>
      <c r="D43" s="1">
        <v>-5.743</v>
      </c>
      <c r="E43" s="1">
        <v>9.523</v>
      </c>
      <c r="F43" s="1">
        <v>2.124</v>
      </c>
      <c r="G43" s="1">
        <v>-5.509</v>
      </c>
      <c r="H43" s="1">
        <v>9.758000000000001</v>
      </c>
      <c r="I43" s="1">
        <v>2.544</v>
      </c>
    </row>
    <row r="44" spans="1:9" s="1" customFormat="1" ht="15.75">
      <c r="A44" s="1" t="s">
        <v>336</v>
      </c>
      <c r="B44" s="1">
        <v>885.12</v>
      </c>
      <c r="C44" s="1">
        <v>2.017</v>
      </c>
      <c r="D44" s="1">
        <v>-5.372</v>
      </c>
      <c r="E44" s="1">
        <v>9.407</v>
      </c>
      <c r="F44" s="1">
        <v>1.781</v>
      </c>
      <c r="G44" s="1">
        <v>-5.608</v>
      </c>
      <c r="H44" s="1">
        <v>9.171</v>
      </c>
      <c r="I44" s="1">
        <v>2.463</v>
      </c>
    </row>
    <row r="45" spans="1:9" s="1" customFormat="1" ht="15.75">
      <c r="A45" s="1" t="s">
        <v>337</v>
      </c>
      <c r="B45" s="1">
        <v>889.18</v>
      </c>
      <c r="C45" s="1">
        <v>3.397</v>
      </c>
      <c r="D45" s="1">
        <v>-1.576</v>
      </c>
      <c r="E45" s="1">
        <v>8.369</v>
      </c>
      <c r="F45" s="1">
        <v>-2.152</v>
      </c>
      <c r="G45" s="1">
        <v>-7.125</v>
      </c>
      <c r="H45" s="1">
        <v>2.82</v>
      </c>
      <c r="I45" s="1">
        <v>1.658</v>
      </c>
    </row>
    <row r="46" spans="1:9" s="1" customFormat="1" ht="15.75">
      <c r="A46" s="1" t="s">
        <v>338</v>
      </c>
      <c r="B46" s="1">
        <v>889.51</v>
      </c>
      <c r="C46" s="1">
        <v>3.503</v>
      </c>
      <c r="D46" s="1">
        <v>-1.316</v>
      </c>
      <c r="E46" s="1">
        <v>8.323</v>
      </c>
      <c r="F46" s="1">
        <v>-2.474</v>
      </c>
      <c r="G46" s="1">
        <v>-7.294</v>
      </c>
      <c r="H46" s="1">
        <v>2.346</v>
      </c>
      <c r="I46" s="1">
        <v>1.607</v>
      </c>
    </row>
    <row r="47" spans="1:9" s="1" customFormat="1" ht="15.75">
      <c r="A47" s="1" t="s">
        <v>339</v>
      </c>
      <c r="B47" s="1">
        <v>889.82</v>
      </c>
      <c r="C47" s="1">
        <v>3.603</v>
      </c>
      <c r="D47" s="1">
        <v>-1.084</v>
      </c>
      <c r="E47" s="1">
        <v>8.289</v>
      </c>
      <c r="F47" s="1">
        <v>-2.773</v>
      </c>
      <c r="G47" s="1">
        <v>-7.46</v>
      </c>
      <c r="H47" s="1">
        <v>1.913</v>
      </c>
      <c r="I47" s="1">
        <v>1.562</v>
      </c>
    </row>
    <row r="48" spans="1:9" s="1" customFormat="1" ht="15.75">
      <c r="A48" s="1" t="s">
        <v>340</v>
      </c>
      <c r="B48" s="1">
        <v>889.95</v>
      </c>
      <c r="C48" s="1">
        <v>3.646</v>
      </c>
      <c r="D48" s="1">
        <v>-0.985</v>
      </c>
      <c r="E48" s="1">
        <v>8.277</v>
      </c>
      <c r="F48" s="1">
        <v>-2.904</v>
      </c>
      <c r="G48" s="1">
        <v>-7.535</v>
      </c>
      <c r="H48" s="1">
        <v>1.727</v>
      </c>
      <c r="I48" s="1">
        <v>1.544</v>
      </c>
    </row>
    <row r="49" spans="1:9" s="1" customFormat="1" ht="15.75">
      <c r="A49" s="1" t="s">
        <v>341</v>
      </c>
      <c r="B49" s="1">
        <v>892.9</v>
      </c>
      <c r="C49" s="1">
        <v>5.305</v>
      </c>
      <c r="D49" s="1">
        <v>0.621</v>
      </c>
      <c r="E49" s="1">
        <v>9.989</v>
      </c>
      <c r="F49" s="1">
        <v>-6.478</v>
      </c>
      <c r="G49" s="1">
        <v>-11.162</v>
      </c>
      <c r="H49" s="1">
        <v>-1.794</v>
      </c>
      <c r="I49" s="1">
        <v>1.561</v>
      </c>
    </row>
    <row r="50" spans="1:9" s="1" customFormat="1" ht="15.75">
      <c r="A50" s="1" t="s">
        <v>342</v>
      </c>
      <c r="B50" s="1">
        <v>892.96</v>
      </c>
      <c r="C50" s="1">
        <v>5.355</v>
      </c>
      <c r="D50" s="1">
        <v>0.644</v>
      </c>
      <c r="E50" s="1">
        <v>10.066</v>
      </c>
      <c r="F50" s="1">
        <v>-6.569</v>
      </c>
      <c r="G50" s="1">
        <v>-11.28</v>
      </c>
      <c r="H50" s="1">
        <v>-1.858</v>
      </c>
      <c r="I50" s="1">
        <v>1.57</v>
      </c>
    </row>
    <row r="51" spans="1:9" s="1" customFormat="1" ht="15.75">
      <c r="A51" s="1" t="s">
        <v>343</v>
      </c>
      <c r="B51" s="1">
        <v>893.66</v>
      </c>
      <c r="C51" s="1">
        <v>5.942</v>
      </c>
      <c r="D51" s="1">
        <v>0.891</v>
      </c>
      <c r="E51" s="1">
        <v>10.994</v>
      </c>
      <c r="F51" s="1">
        <v>-7.6370000000000005</v>
      </c>
      <c r="G51" s="1">
        <v>-12.689</v>
      </c>
      <c r="H51" s="1">
        <v>-2.586</v>
      </c>
      <c r="I51" s="1">
        <v>1.684</v>
      </c>
    </row>
    <row r="52" spans="1:9" s="1" customFormat="1" ht="15.75">
      <c r="A52" s="1" t="s">
        <v>344</v>
      </c>
      <c r="B52" s="1">
        <v>897.73</v>
      </c>
      <c r="C52" s="1">
        <v>9.269</v>
      </c>
      <c r="D52" s="1">
        <v>1.696</v>
      </c>
      <c r="E52" s="1">
        <v>16.842</v>
      </c>
      <c r="F52" s="1">
        <v>-13.842</v>
      </c>
      <c r="G52" s="1">
        <v>-21.416</v>
      </c>
      <c r="H52" s="1">
        <v>-6.269</v>
      </c>
      <c r="I52" s="1">
        <v>2.524</v>
      </c>
    </row>
    <row r="53" spans="1:9" s="1" customFormat="1" ht="15.75">
      <c r="A53" s="1" t="s">
        <v>345</v>
      </c>
      <c r="B53" s="1">
        <v>898.09</v>
      </c>
      <c r="C53" s="1">
        <v>9.558</v>
      </c>
      <c r="D53" s="1">
        <v>1.734</v>
      </c>
      <c r="E53" s="1">
        <v>17.382</v>
      </c>
      <c r="F53" s="1">
        <v>-14.397</v>
      </c>
      <c r="G53" s="1">
        <v>-22.221</v>
      </c>
      <c r="H53" s="1">
        <v>-6.573</v>
      </c>
      <c r="I53" s="1">
        <v>2.608</v>
      </c>
    </row>
    <row r="54" spans="1:9" s="1" customFormat="1" ht="15.75">
      <c r="A54" s="1" t="s">
        <v>346</v>
      </c>
      <c r="B54" s="1">
        <v>902.15</v>
      </c>
      <c r="C54" s="1">
        <v>12.772</v>
      </c>
      <c r="D54" s="1">
        <v>1.974</v>
      </c>
      <c r="E54" s="1">
        <v>23.57</v>
      </c>
      <c r="F54" s="1">
        <v>-20.715</v>
      </c>
      <c r="G54" s="1">
        <v>-31.513</v>
      </c>
      <c r="H54" s="1">
        <v>-9.916</v>
      </c>
      <c r="I54" s="1">
        <v>3.599</v>
      </c>
    </row>
    <row r="55" spans="1:9" s="1" customFormat="1" ht="15.75">
      <c r="A55" s="1" t="s">
        <v>347</v>
      </c>
      <c r="B55" s="1">
        <v>902.48</v>
      </c>
      <c r="C55" s="1">
        <v>13.027</v>
      </c>
      <c r="D55" s="1">
        <v>1.981</v>
      </c>
      <c r="E55" s="1">
        <v>24.073</v>
      </c>
      <c r="F55" s="1">
        <v>-21.229</v>
      </c>
      <c r="G55" s="1">
        <v>-32.275</v>
      </c>
      <c r="H55" s="1">
        <v>-10.183</v>
      </c>
      <c r="I55" s="1">
        <v>3.682</v>
      </c>
    </row>
    <row r="56" spans="1:9" s="1" customFormat="1" ht="15.75">
      <c r="A56" s="1" t="s">
        <v>348</v>
      </c>
      <c r="B56" s="1">
        <v>902.78</v>
      </c>
      <c r="C56" s="1">
        <v>13.264</v>
      </c>
      <c r="D56" s="1">
        <v>1.987</v>
      </c>
      <c r="E56" s="1">
        <v>24.541</v>
      </c>
      <c r="F56" s="1">
        <v>-21.707</v>
      </c>
      <c r="G56" s="1">
        <v>-32.984</v>
      </c>
      <c r="H56" s="1">
        <v>-10.43</v>
      </c>
      <c r="I56" s="1">
        <v>3.759</v>
      </c>
    </row>
    <row r="57" spans="1:9" s="1" customFormat="1" ht="15.75">
      <c r="A57" s="1" t="s">
        <v>349</v>
      </c>
      <c r="B57" s="1">
        <v>902.92</v>
      </c>
      <c r="C57" s="1">
        <v>13.367</v>
      </c>
      <c r="D57" s="1">
        <v>1.989</v>
      </c>
      <c r="E57" s="1">
        <v>24.746</v>
      </c>
      <c r="F57" s="1">
        <v>-21.916</v>
      </c>
      <c r="G57" s="1">
        <v>-33.294</v>
      </c>
      <c r="H57" s="1">
        <v>-10.538</v>
      </c>
      <c r="I57" s="1">
        <v>3.793</v>
      </c>
    </row>
    <row r="58" spans="1:9" s="1" customFormat="1" ht="15.75">
      <c r="A58" s="1" t="s">
        <v>350</v>
      </c>
      <c r="B58" s="1">
        <v>905.86</v>
      </c>
      <c r="C58" s="1">
        <v>13.249</v>
      </c>
      <c r="D58" s="1">
        <v>1.672</v>
      </c>
      <c r="E58" s="1">
        <v>24.826</v>
      </c>
      <c r="F58" s="1">
        <v>-22.54</v>
      </c>
      <c r="G58" s="1">
        <v>-34.117</v>
      </c>
      <c r="H58" s="1">
        <v>-10.963</v>
      </c>
      <c r="I58" s="1">
        <v>3.859</v>
      </c>
    </row>
    <row r="59" spans="1:9" s="1" customFormat="1" ht="15.75">
      <c r="A59" s="1" t="s">
        <v>351</v>
      </c>
      <c r="B59" s="1">
        <v>905.92</v>
      </c>
      <c r="C59" s="1">
        <v>13.197</v>
      </c>
      <c r="D59" s="1">
        <v>1.658</v>
      </c>
      <c r="E59" s="1">
        <v>24.736</v>
      </c>
      <c r="F59" s="1">
        <v>-22.47</v>
      </c>
      <c r="G59" s="1">
        <v>-34.009</v>
      </c>
      <c r="H59" s="1">
        <v>-10.931</v>
      </c>
      <c r="I59" s="1">
        <v>3.846</v>
      </c>
    </row>
    <row r="60" spans="1:9" s="1" customFormat="1" ht="15.75">
      <c r="A60" s="1" t="s">
        <v>352</v>
      </c>
      <c r="B60" s="1">
        <v>906.63</v>
      </c>
      <c r="C60" s="1">
        <v>12.594</v>
      </c>
      <c r="D60" s="1">
        <v>1.497</v>
      </c>
      <c r="E60" s="1">
        <v>23.691</v>
      </c>
      <c r="F60" s="1">
        <v>-21.653</v>
      </c>
      <c r="G60" s="1">
        <v>-32.75</v>
      </c>
      <c r="H60" s="1">
        <v>-10.556</v>
      </c>
      <c r="I60" s="1">
        <v>3.699</v>
      </c>
    </row>
    <row r="61" spans="1:9" s="1" customFormat="1" ht="15.75">
      <c r="A61" s="1" t="s">
        <v>353</v>
      </c>
      <c r="B61" s="1">
        <v>910.69</v>
      </c>
      <c r="C61" s="1">
        <v>9.062</v>
      </c>
      <c r="D61" s="1">
        <v>0.422</v>
      </c>
      <c r="E61" s="1">
        <v>17.702</v>
      </c>
      <c r="F61" s="1">
        <v>-17.006</v>
      </c>
      <c r="G61" s="1">
        <v>-25.645</v>
      </c>
      <c r="H61" s="1">
        <v>-8.366</v>
      </c>
      <c r="I61" s="1">
        <v>2.88</v>
      </c>
    </row>
    <row r="62" spans="1:9" s="1" customFormat="1" ht="15.75">
      <c r="A62" s="1" t="s">
        <v>354</v>
      </c>
      <c r="B62" s="1">
        <v>911.05</v>
      </c>
      <c r="C62" s="1">
        <v>8.745</v>
      </c>
      <c r="D62" s="1">
        <v>0.312</v>
      </c>
      <c r="E62" s="1">
        <v>17.177</v>
      </c>
      <c r="F62" s="1">
        <v>-16.599</v>
      </c>
      <c r="G62" s="1">
        <v>-25.031</v>
      </c>
      <c r="H62" s="1">
        <v>-8.167</v>
      </c>
      <c r="I62" s="1">
        <v>2.811</v>
      </c>
    </row>
    <row r="63" spans="1:9" s="1" customFormat="1" ht="15.75">
      <c r="A63" s="1" t="s">
        <v>355</v>
      </c>
      <c r="B63" s="1">
        <v>915.12</v>
      </c>
      <c r="C63" s="1">
        <v>5.101</v>
      </c>
      <c r="D63" s="1">
        <v>-1.186</v>
      </c>
      <c r="E63" s="1">
        <v>11.387</v>
      </c>
      <c r="F63" s="1">
        <v>-12.064</v>
      </c>
      <c r="G63" s="1">
        <v>-18.351</v>
      </c>
      <c r="H63" s="1">
        <v>-5.777</v>
      </c>
      <c r="I63" s="1">
        <v>2.096</v>
      </c>
    </row>
    <row r="64" spans="1:9" s="1" customFormat="1" ht="15.75">
      <c r="A64" s="1" t="s">
        <v>356</v>
      </c>
      <c r="B64" s="1">
        <v>915.45</v>
      </c>
      <c r="C64" s="1">
        <v>4.801</v>
      </c>
      <c r="D64" s="1">
        <v>-1.335</v>
      </c>
      <c r="E64" s="1">
        <v>10.937</v>
      </c>
      <c r="F64" s="1">
        <v>-11.702</v>
      </c>
      <c r="G64" s="1">
        <v>-17.838</v>
      </c>
      <c r="H64" s="1">
        <v>-5.566</v>
      </c>
      <c r="I64" s="1">
        <v>2.045</v>
      </c>
    </row>
    <row r="65" spans="1:9" s="1" customFormat="1" ht="15.75">
      <c r="A65" s="1" t="s">
        <v>357</v>
      </c>
      <c r="B65" s="1">
        <v>915.75</v>
      </c>
      <c r="C65" s="1">
        <v>4.524</v>
      </c>
      <c r="D65" s="1">
        <v>-1.476</v>
      </c>
      <c r="E65" s="1">
        <v>10.524</v>
      </c>
      <c r="F65" s="1">
        <v>-11.366</v>
      </c>
      <c r="G65" s="1">
        <v>-17.366</v>
      </c>
      <c r="H65" s="1">
        <v>-5.366</v>
      </c>
      <c r="I65" s="1">
        <v>2</v>
      </c>
    </row>
    <row r="66" spans="1:9" s="1" customFormat="1" ht="15.75">
      <c r="A66" s="1" t="s">
        <v>358</v>
      </c>
      <c r="B66" s="1">
        <v>915.88</v>
      </c>
      <c r="C66" s="1">
        <v>4.402</v>
      </c>
      <c r="D66" s="1">
        <v>-1.54</v>
      </c>
      <c r="E66" s="1">
        <v>10.345</v>
      </c>
      <c r="F66" s="1">
        <v>-11.219</v>
      </c>
      <c r="G66" s="1">
        <v>-17.162</v>
      </c>
      <c r="H66" s="1">
        <v>-5.277</v>
      </c>
      <c r="I66" s="1">
        <v>1.981</v>
      </c>
    </row>
    <row r="67" spans="1:9" s="1" customFormat="1" ht="15.75">
      <c r="A67" s="1" t="s">
        <v>359</v>
      </c>
      <c r="B67" s="1">
        <v>918.42</v>
      </c>
      <c r="C67" s="1">
        <v>2.562</v>
      </c>
      <c r="D67" s="1">
        <v>-3.183</v>
      </c>
      <c r="E67" s="1">
        <v>8.308</v>
      </c>
      <c r="F67" s="1">
        <v>-9.757</v>
      </c>
      <c r="G67" s="1">
        <v>-15.503</v>
      </c>
      <c r="H67" s="1">
        <v>-4.012</v>
      </c>
      <c r="I67" s="1">
        <v>1.915</v>
      </c>
    </row>
    <row r="68" spans="1:9" s="1" customFormat="1" ht="15.75">
      <c r="A68" s="1" t="s">
        <v>360</v>
      </c>
      <c r="B68" s="1">
        <v>918.48</v>
      </c>
      <c r="C68" s="1">
        <v>2.529</v>
      </c>
      <c r="D68" s="1">
        <v>-3.233</v>
      </c>
      <c r="E68" s="1">
        <v>8.291</v>
      </c>
      <c r="F68" s="1">
        <v>-9.753</v>
      </c>
      <c r="G68" s="1">
        <v>-15.515</v>
      </c>
      <c r="H68" s="1">
        <v>-3.991</v>
      </c>
      <c r="I68" s="1">
        <v>1.921</v>
      </c>
    </row>
    <row r="69" spans="1:9" s="1" customFormat="1" ht="15.75">
      <c r="A69" s="1" t="s">
        <v>361</v>
      </c>
      <c r="B69" s="1">
        <v>918.55</v>
      </c>
      <c r="C69" s="1">
        <v>2.49</v>
      </c>
      <c r="D69" s="1">
        <v>-3.291</v>
      </c>
      <c r="E69" s="1">
        <v>8.271</v>
      </c>
      <c r="F69" s="1">
        <v>-9.748</v>
      </c>
      <c r="G69" s="1">
        <v>-15.529</v>
      </c>
      <c r="H69" s="1">
        <v>-3.967</v>
      </c>
      <c r="I69" s="1">
        <v>1.927</v>
      </c>
    </row>
    <row r="70" spans="1:9" s="1" customFormat="1" ht="15.75">
      <c r="A70" s="1" t="s">
        <v>362</v>
      </c>
      <c r="B70" s="1">
        <v>919.01</v>
      </c>
      <c r="C70" s="1">
        <v>2.23</v>
      </c>
      <c r="D70" s="1">
        <v>-3.686</v>
      </c>
      <c r="E70" s="1">
        <v>8.146</v>
      </c>
      <c r="F70" s="1">
        <v>-9.715</v>
      </c>
      <c r="G70" s="1">
        <v>-15.63</v>
      </c>
      <c r="H70" s="1">
        <v>-3.799</v>
      </c>
      <c r="I70" s="1">
        <v>1.972</v>
      </c>
    </row>
    <row r="71" spans="1:9" s="1" customFormat="1" ht="15.75">
      <c r="A71" s="1" t="s">
        <v>363</v>
      </c>
      <c r="B71" s="1">
        <v>919.72</v>
      </c>
      <c r="C71" s="1">
        <v>1.822</v>
      </c>
      <c r="D71" s="1">
        <v>-4.325</v>
      </c>
      <c r="E71" s="1">
        <v>7.969</v>
      </c>
      <c r="F71" s="1">
        <v>-9.662</v>
      </c>
      <c r="G71" s="1">
        <v>-15.809</v>
      </c>
      <c r="H71" s="1">
        <v>-3.515</v>
      </c>
      <c r="I71" s="1">
        <v>2.049</v>
      </c>
    </row>
    <row r="72" spans="1:9" s="1" customFormat="1" ht="15.75">
      <c r="A72" s="1" t="s">
        <v>364</v>
      </c>
      <c r="B72" s="1">
        <v>925.82</v>
      </c>
      <c r="C72" s="1">
        <v>-1.773</v>
      </c>
      <c r="D72" s="1">
        <v>-10.564</v>
      </c>
      <c r="E72" s="1">
        <v>7.019</v>
      </c>
      <c r="F72" s="1">
        <v>-9.342</v>
      </c>
      <c r="G72" s="1">
        <v>-18.134</v>
      </c>
      <c r="H72" s="1">
        <v>-0.551</v>
      </c>
      <c r="I72" s="1">
        <v>2.931</v>
      </c>
    </row>
    <row r="73" spans="1:9" s="1" customFormat="1" ht="15.75">
      <c r="A73" s="1" t="s">
        <v>365</v>
      </c>
      <c r="B73" s="1">
        <v>926.18</v>
      </c>
      <c r="C73" s="1">
        <v>-1.992</v>
      </c>
      <c r="D73" s="1">
        <v>-10.965</v>
      </c>
      <c r="E73" s="1">
        <v>6.98</v>
      </c>
      <c r="F73" s="1">
        <v>-9.331</v>
      </c>
      <c r="G73" s="1">
        <v>-18.303</v>
      </c>
      <c r="H73" s="1">
        <v>-0.358</v>
      </c>
      <c r="I73" s="1">
        <v>2.991</v>
      </c>
    </row>
    <row r="74" spans="1:9" s="1" customFormat="1" ht="15.75">
      <c r="A74" s="1" t="s">
        <v>366</v>
      </c>
      <c r="B74" s="1">
        <v>932.28</v>
      </c>
      <c r="C74" s="1">
        <v>-5.84</v>
      </c>
      <c r="D74" s="1">
        <v>-18.084</v>
      </c>
      <c r="E74" s="1">
        <v>6.403</v>
      </c>
      <c r="F74" s="1">
        <v>-9.264</v>
      </c>
      <c r="G74" s="1">
        <v>-21.508</v>
      </c>
      <c r="H74" s="1">
        <v>2.98</v>
      </c>
      <c r="I74" s="1">
        <v>4.081</v>
      </c>
    </row>
    <row r="75" spans="1:9" s="1" customFormat="1" ht="15.75">
      <c r="A75" s="1" t="s">
        <v>367</v>
      </c>
      <c r="B75" s="1">
        <v>933.11</v>
      </c>
      <c r="C75" s="1">
        <v>-6.383</v>
      </c>
      <c r="D75" s="1">
        <v>-19.094</v>
      </c>
      <c r="E75" s="1">
        <v>6.328</v>
      </c>
      <c r="F75" s="1">
        <v>-9.272</v>
      </c>
      <c r="G75" s="1">
        <v>-21.983</v>
      </c>
      <c r="H75" s="1">
        <v>3.439</v>
      </c>
      <c r="I75" s="1">
        <v>4.237</v>
      </c>
    </row>
    <row r="76" spans="1:9" s="1" customFormat="1" ht="15.75">
      <c r="A76" s="1" t="s">
        <v>368</v>
      </c>
      <c r="B76" s="1">
        <v>933.41</v>
      </c>
      <c r="C76" s="1">
        <v>-6.582</v>
      </c>
      <c r="D76" s="1">
        <v>-19.465</v>
      </c>
      <c r="E76" s="1">
        <v>6.302</v>
      </c>
      <c r="F76" s="1">
        <v>-9.275</v>
      </c>
      <c r="G76" s="1">
        <v>-22.159</v>
      </c>
      <c r="H76" s="1">
        <v>3.608</v>
      </c>
      <c r="I76" s="1">
        <v>4.294</v>
      </c>
    </row>
    <row r="77" spans="1:9" s="1" customFormat="1" ht="15.75">
      <c r="A77" s="1" t="s">
        <v>369</v>
      </c>
      <c r="B77" s="1">
        <v>933.58</v>
      </c>
      <c r="C77" s="1">
        <v>-6.689</v>
      </c>
      <c r="D77" s="1">
        <v>-19.666</v>
      </c>
      <c r="E77" s="1">
        <v>6.287</v>
      </c>
      <c r="F77" s="1">
        <v>-9.277</v>
      </c>
      <c r="G77" s="1">
        <v>-22.254</v>
      </c>
      <c r="H77" s="1">
        <v>3.7</v>
      </c>
      <c r="I77" s="1">
        <v>4.326</v>
      </c>
    </row>
    <row r="78" spans="1:9" s="1" customFormat="1" ht="15.75">
      <c r="A78" s="1" t="s">
        <v>370</v>
      </c>
      <c r="B78" s="1">
        <v>935.71</v>
      </c>
      <c r="C78" s="1">
        <v>-7.432</v>
      </c>
      <c r="D78" s="1">
        <v>-20.414</v>
      </c>
      <c r="E78" s="1">
        <v>5.55</v>
      </c>
      <c r="F78" s="1">
        <v>-8.457</v>
      </c>
      <c r="G78" s="1">
        <v>-21.438</v>
      </c>
      <c r="H78" s="1">
        <v>4.525</v>
      </c>
      <c r="I78" s="1">
        <v>4.327</v>
      </c>
    </row>
    <row r="79" spans="1:9" s="1" customFormat="1" ht="15.75">
      <c r="A79" s="1" t="s">
        <v>371</v>
      </c>
      <c r="B79" s="1">
        <v>935.79</v>
      </c>
      <c r="C79" s="1">
        <v>-7.435</v>
      </c>
      <c r="D79" s="1">
        <v>-20.374</v>
      </c>
      <c r="E79" s="1">
        <v>5.5040000000000004</v>
      </c>
      <c r="F79" s="1">
        <v>-8.398</v>
      </c>
      <c r="G79" s="1">
        <v>-21.337</v>
      </c>
      <c r="H79" s="1">
        <v>4.541</v>
      </c>
      <c r="I79" s="1">
        <v>4.313</v>
      </c>
    </row>
    <row r="80" spans="1:9" s="1" customFormat="1" ht="15.75">
      <c r="A80" s="1" t="s">
        <v>372</v>
      </c>
      <c r="B80" s="1">
        <v>935.85</v>
      </c>
      <c r="C80" s="1">
        <v>-7.437</v>
      </c>
      <c r="D80" s="1">
        <v>-20.338</v>
      </c>
      <c r="E80" s="1">
        <v>5.464</v>
      </c>
      <c r="F80" s="1">
        <v>-8.346</v>
      </c>
      <c r="G80" s="1">
        <v>-21.248</v>
      </c>
      <c r="H80" s="1">
        <v>4.555</v>
      </c>
      <c r="I80" s="1">
        <v>4.3</v>
      </c>
    </row>
    <row r="81" spans="1:9" s="1" customFormat="1" ht="15.75">
      <c r="A81" s="1" t="s">
        <v>373</v>
      </c>
      <c r="B81" s="1">
        <v>936.31</v>
      </c>
      <c r="C81" s="1">
        <v>-7.452</v>
      </c>
      <c r="D81" s="1">
        <v>-20.098</v>
      </c>
      <c r="E81" s="1">
        <v>5.193</v>
      </c>
      <c r="F81" s="1">
        <v>-7.996</v>
      </c>
      <c r="G81" s="1">
        <v>-20.641</v>
      </c>
      <c r="H81" s="1">
        <v>4.65</v>
      </c>
      <c r="I81" s="1">
        <v>4.215</v>
      </c>
    </row>
    <row r="82" spans="1:9" s="1" customFormat="1" ht="15.75">
      <c r="A82" s="1" t="s">
        <v>374</v>
      </c>
      <c r="B82" s="1">
        <v>936.4</v>
      </c>
      <c r="C82" s="1">
        <v>-7.455</v>
      </c>
      <c r="D82" s="1">
        <v>-20.051</v>
      </c>
      <c r="E82" s="1">
        <v>5.14</v>
      </c>
      <c r="F82" s="1">
        <v>-7.927</v>
      </c>
      <c r="G82" s="1">
        <v>-20.522</v>
      </c>
      <c r="H82" s="1">
        <v>4.668</v>
      </c>
      <c r="I82" s="1">
        <v>4.198</v>
      </c>
    </row>
    <row r="83" spans="1:9" s="1" customFormat="1" ht="15.75">
      <c r="A83" s="1" t="s">
        <v>375</v>
      </c>
      <c r="B83" s="1">
        <v>936.55</v>
      </c>
      <c r="C83" s="1">
        <v>-7.46</v>
      </c>
      <c r="D83" s="1">
        <v>-19.971</v>
      </c>
      <c r="E83" s="1">
        <v>5.05</v>
      </c>
      <c r="F83" s="1">
        <v>-7.81</v>
      </c>
      <c r="G83" s="1">
        <v>-20.32</v>
      </c>
      <c r="H83" s="1">
        <v>4.7</v>
      </c>
      <c r="I83" s="1">
        <v>4.17</v>
      </c>
    </row>
    <row r="84" spans="1:9" s="1" customFormat="1" ht="15.75">
      <c r="A84" s="1" t="s">
        <v>376</v>
      </c>
      <c r="B84" s="1">
        <v>937.01</v>
      </c>
      <c r="C84" s="1">
        <v>-7.476</v>
      </c>
      <c r="D84" s="1">
        <v>-19.731</v>
      </c>
      <c r="E84" s="1">
        <v>4.779</v>
      </c>
      <c r="F84" s="1">
        <v>-7.458</v>
      </c>
      <c r="G84" s="1">
        <v>-19.713</v>
      </c>
      <c r="H84" s="1">
        <v>4.797</v>
      </c>
      <c r="I84" s="1">
        <v>4.085</v>
      </c>
    </row>
    <row r="85" spans="1:9" s="1" customFormat="1" ht="15.75">
      <c r="A85" s="1" t="s">
        <v>377</v>
      </c>
      <c r="B85" s="1">
        <v>943.11</v>
      </c>
      <c r="C85" s="1">
        <v>-7.807</v>
      </c>
      <c r="D85" s="1">
        <v>-16.818</v>
      </c>
      <c r="E85" s="1">
        <v>1.204</v>
      </c>
      <c r="F85" s="1">
        <v>-2.91</v>
      </c>
      <c r="G85" s="1">
        <v>-11.921</v>
      </c>
      <c r="H85" s="1">
        <v>6.101</v>
      </c>
      <c r="I85" s="1">
        <v>3.004</v>
      </c>
    </row>
    <row r="86" spans="1:9" s="1" customFormat="1" ht="15.75">
      <c r="A86" s="1" t="s">
        <v>378</v>
      </c>
      <c r="B86" s="1">
        <v>943.47</v>
      </c>
      <c r="C86" s="1">
        <v>-7.834</v>
      </c>
      <c r="D86" s="1">
        <v>-16.666</v>
      </c>
      <c r="E86" s="1">
        <v>0.998</v>
      </c>
      <c r="F86" s="1">
        <v>-2.649</v>
      </c>
      <c r="G86" s="1">
        <v>-11.481</v>
      </c>
      <c r="H86" s="1">
        <v>6.183</v>
      </c>
      <c r="I86" s="1">
        <v>2.944</v>
      </c>
    </row>
    <row r="87" spans="1:9" s="1" customFormat="1" ht="15.75">
      <c r="A87" s="1" t="s">
        <v>379</v>
      </c>
      <c r="B87" s="1">
        <v>949.56</v>
      </c>
      <c r="C87" s="1">
        <v>-8.418</v>
      </c>
      <c r="D87" s="1">
        <v>-14.624</v>
      </c>
      <c r="E87" s="1">
        <v>-2.213</v>
      </c>
      <c r="F87" s="1">
        <v>1.645</v>
      </c>
      <c r="G87" s="1">
        <v>-4.56</v>
      </c>
      <c r="H87" s="1">
        <v>7.851</v>
      </c>
      <c r="I87" s="1">
        <v>2.068</v>
      </c>
    </row>
    <row r="88" spans="1:9" s="1" customFormat="1" ht="15.75">
      <c r="A88" s="1" t="s">
        <v>380</v>
      </c>
      <c r="B88" s="1">
        <v>950.43</v>
      </c>
      <c r="C88" s="1">
        <v>-8.519</v>
      </c>
      <c r="D88" s="1">
        <v>-14.449</v>
      </c>
      <c r="E88" s="1">
        <v>-2.59</v>
      </c>
      <c r="F88" s="1">
        <v>2.236</v>
      </c>
      <c r="G88" s="1">
        <v>-3.693</v>
      </c>
      <c r="H88" s="1">
        <v>8.166</v>
      </c>
      <c r="I88" s="1">
        <v>1.977</v>
      </c>
    </row>
    <row r="89" spans="1:9" s="1" customFormat="1" ht="15.75">
      <c r="A89" s="1" t="s">
        <v>381</v>
      </c>
      <c r="B89" s="1">
        <v>950.73</v>
      </c>
      <c r="C89" s="1">
        <v>-8.555</v>
      </c>
      <c r="D89" s="1">
        <v>-14.395</v>
      </c>
      <c r="E89" s="1">
        <v>-2.714</v>
      </c>
      <c r="F89" s="1">
        <v>2.445</v>
      </c>
      <c r="G89" s="1">
        <v>-3.396</v>
      </c>
      <c r="H89" s="1">
        <v>8.285</v>
      </c>
      <c r="I89" s="1">
        <v>1.947</v>
      </c>
    </row>
    <row r="90" spans="1:9" s="1" customFormat="1" ht="15.75">
      <c r="A90" s="1" t="s">
        <v>382</v>
      </c>
      <c r="B90" s="1">
        <v>950.87</v>
      </c>
      <c r="C90" s="1">
        <v>-8.57</v>
      </c>
      <c r="D90" s="1">
        <v>-14.374</v>
      </c>
      <c r="E90" s="1">
        <v>-2.767</v>
      </c>
      <c r="F90" s="1">
        <v>2.536</v>
      </c>
      <c r="G90" s="1">
        <v>-3.267</v>
      </c>
      <c r="H90" s="1">
        <v>8.339</v>
      </c>
      <c r="I90" s="1">
        <v>1.934</v>
      </c>
    </row>
    <row r="91" spans="1:9" s="1" customFormat="1" ht="15.75">
      <c r="A91" s="1" t="s">
        <v>383</v>
      </c>
      <c r="B91" s="1">
        <v>953.41</v>
      </c>
      <c r="C91" s="1">
        <v>-9.993</v>
      </c>
      <c r="D91" s="1">
        <v>-15.992</v>
      </c>
      <c r="E91" s="1">
        <v>-3.994</v>
      </c>
      <c r="F91" s="1">
        <v>4.677</v>
      </c>
      <c r="G91" s="1">
        <v>-1.322</v>
      </c>
      <c r="H91" s="1">
        <v>10.676</v>
      </c>
      <c r="I91" s="1">
        <v>2</v>
      </c>
    </row>
    <row r="92" spans="1:9" s="1" customFormat="1" ht="15.75">
      <c r="A92" s="1" t="s">
        <v>384</v>
      </c>
      <c r="B92" s="1">
        <v>953.47</v>
      </c>
      <c r="C92" s="1">
        <v>-10.053</v>
      </c>
      <c r="D92" s="1">
        <v>-16.078</v>
      </c>
      <c r="E92" s="1">
        <v>-4.029</v>
      </c>
      <c r="F92" s="1">
        <v>4.738</v>
      </c>
      <c r="G92" s="1">
        <v>-1.286</v>
      </c>
      <c r="H92" s="1">
        <v>10.763</v>
      </c>
      <c r="I92" s="1">
        <v>2.008</v>
      </c>
    </row>
    <row r="93" spans="1:9" s="1" customFormat="1" ht="15.75">
      <c r="A93" s="1" t="s">
        <v>385</v>
      </c>
      <c r="B93" s="1">
        <v>954.17</v>
      </c>
      <c r="C93" s="1">
        <v>-10.779</v>
      </c>
      <c r="D93" s="1">
        <v>-17.122</v>
      </c>
      <c r="E93" s="1">
        <v>-4.436</v>
      </c>
      <c r="F93" s="1">
        <v>5.471</v>
      </c>
      <c r="G93" s="1">
        <v>-0.872</v>
      </c>
      <c r="H93" s="1">
        <v>11.814</v>
      </c>
      <c r="I93" s="1">
        <v>2.114</v>
      </c>
    </row>
    <row r="94" spans="1:9" s="1" customFormat="1" ht="15.75">
      <c r="A94" s="1" t="s">
        <v>386</v>
      </c>
      <c r="B94" s="1">
        <v>958.24</v>
      </c>
      <c r="C94" s="1">
        <v>-15.009</v>
      </c>
      <c r="D94" s="1">
        <v>-23.489</v>
      </c>
      <c r="E94" s="1">
        <v>-6.529</v>
      </c>
      <c r="F94" s="1">
        <v>9.631</v>
      </c>
      <c r="G94" s="1">
        <v>1.151</v>
      </c>
      <c r="H94" s="1">
        <v>18.111</v>
      </c>
      <c r="I94" s="1">
        <v>2.827</v>
      </c>
    </row>
    <row r="95" spans="1:9" s="1" customFormat="1" ht="15.75">
      <c r="A95" s="1" t="s">
        <v>387</v>
      </c>
      <c r="B95" s="1">
        <v>958.6</v>
      </c>
      <c r="C95" s="1">
        <v>-15.389</v>
      </c>
      <c r="D95" s="1">
        <v>-24.076</v>
      </c>
      <c r="E95" s="1">
        <v>-6.702</v>
      </c>
      <c r="F95" s="1">
        <v>9.994</v>
      </c>
      <c r="G95" s="1">
        <v>1.308</v>
      </c>
      <c r="H95" s="1">
        <v>18.681</v>
      </c>
      <c r="I95" s="1">
        <v>2.896</v>
      </c>
    </row>
    <row r="96" spans="1:9" s="1" customFormat="1" ht="15.75">
      <c r="A96" s="1" t="s">
        <v>388</v>
      </c>
      <c r="B96" s="1">
        <v>962.66</v>
      </c>
      <c r="C96" s="1">
        <v>-19.732</v>
      </c>
      <c r="D96" s="1">
        <v>-30.862</v>
      </c>
      <c r="E96" s="1">
        <v>-8.601</v>
      </c>
      <c r="F96" s="1">
        <v>14.042</v>
      </c>
      <c r="G96" s="1">
        <v>2.911</v>
      </c>
      <c r="H96" s="1">
        <v>25.173</v>
      </c>
      <c r="I96" s="1">
        <v>3.71</v>
      </c>
    </row>
    <row r="97" spans="1:9" s="1" customFormat="1" ht="15.75">
      <c r="A97" s="1" t="s">
        <v>389</v>
      </c>
      <c r="B97" s="1">
        <v>962.99</v>
      </c>
      <c r="C97" s="1">
        <v>-20.087</v>
      </c>
      <c r="D97" s="1">
        <v>-31.421</v>
      </c>
      <c r="E97" s="1">
        <v>-8.752</v>
      </c>
      <c r="F97" s="1">
        <v>14.364</v>
      </c>
      <c r="G97" s="1">
        <v>3.03</v>
      </c>
      <c r="H97" s="1">
        <v>25.698</v>
      </c>
      <c r="I97" s="1">
        <v>3.778</v>
      </c>
    </row>
    <row r="98" spans="1:9" s="1" customFormat="1" ht="15.75">
      <c r="A98" s="1" t="s">
        <v>390</v>
      </c>
      <c r="B98" s="1">
        <v>963.29</v>
      </c>
      <c r="C98" s="1">
        <v>-20.433</v>
      </c>
      <c r="D98" s="1">
        <v>-31.958</v>
      </c>
      <c r="E98" s="1">
        <v>-8.909</v>
      </c>
      <c r="F98" s="1">
        <v>14.646</v>
      </c>
      <c r="G98" s="1">
        <v>3.122</v>
      </c>
      <c r="H98" s="1">
        <v>26.171</v>
      </c>
      <c r="I98" s="1">
        <v>3.842</v>
      </c>
    </row>
    <row r="99" spans="1:9" s="1" customFormat="1" ht="15.75">
      <c r="A99" s="1" t="s">
        <v>391</v>
      </c>
      <c r="B99" s="1">
        <v>963.43</v>
      </c>
      <c r="C99" s="1">
        <v>-20.593</v>
      </c>
      <c r="D99" s="1">
        <v>-32.201</v>
      </c>
      <c r="E99" s="1">
        <v>-8.985</v>
      </c>
      <c r="F99" s="1">
        <v>14.762</v>
      </c>
      <c r="G99" s="1">
        <v>3.154</v>
      </c>
      <c r="H99" s="1">
        <v>26.37</v>
      </c>
      <c r="I99" s="1">
        <v>3.869</v>
      </c>
    </row>
    <row r="100" spans="1:9" s="1" customFormat="1" ht="15.75">
      <c r="A100" s="1" t="s">
        <v>392</v>
      </c>
      <c r="B100" s="1">
        <v>966.37</v>
      </c>
      <c r="C100" s="1">
        <v>-20.412</v>
      </c>
      <c r="D100" s="1">
        <v>-31.805</v>
      </c>
      <c r="E100" s="1">
        <v>-9.018</v>
      </c>
      <c r="F100" s="1">
        <v>14.656</v>
      </c>
      <c r="G100" s="1">
        <v>3.263</v>
      </c>
      <c r="H100" s="1">
        <v>26.05</v>
      </c>
      <c r="I100" s="1">
        <v>3.798</v>
      </c>
    </row>
    <row r="101" spans="1:9" s="1" customFormat="1" ht="15.75">
      <c r="A101" s="1" t="s">
        <v>393</v>
      </c>
      <c r="B101" s="1">
        <v>966.43</v>
      </c>
      <c r="C101" s="1">
        <v>-20.332</v>
      </c>
      <c r="D101" s="1">
        <v>-31.68</v>
      </c>
      <c r="E101" s="1">
        <v>-8.985</v>
      </c>
      <c r="F101" s="1">
        <v>14.6</v>
      </c>
      <c r="G101" s="1">
        <v>3.2520000000000002</v>
      </c>
      <c r="H101" s="1">
        <v>25.947</v>
      </c>
      <c r="I101" s="1">
        <v>3.782</v>
      </c>
    </row>
    <row r="102" spans="1:9" s="1" customFormat="1" ht="15.75">
      <c r="A102" s="1" t="s">
        <v>394</v>
      </c>
      <c r="B102" s="1">
        <v>966.8</v>
      </c>
      <c r="C102" s="1">
        <v>-19.849</v>
      </c>
      <c r="D102" s="1">
        <v>-30.915</v>
      </c>
      <c r="E102" s="1">
        <v>-8.782</v>
      </c>
      <c r="F102" s="1">
        <v>14.256</v>
      </c>
      <c r="G102" s="1">
        <v>3.189</v>
      </c>
      <c r="H102" s="1">
        <v>25.322</v>
      </c>
      <c r="I102" s="1">
        <v>3.689</v>
      </c>
    </row>
    <row r="103" spans="1:9" s="1" customFormat="1" ht="15.75">
      <c r="A103" s="1" t="s">
        <v>395</v>
      </c>
      <c r="B103" s="1">
        <v>966.8</v>
      </c>
      <c r="C103" s="1">
        <v>-19.848</v>
      </c>
      <c r="D103" s="1">
        <v>-30.915</v>
      </c>
      <c r="E103" s="1">
        <v>-8.782</v>
      </c>
      <c r="F103" s="1">
        <v>14.255</v>
      </c>
      <c r="G103" s="1">
        <v>3.189</v>
      </c>
      <c r="H103" s="1">
        <v>25.322</v>
      </c>
      <c r="I103" s="1">
        <v>3.689</v>
      </c>
    </row>
    <row r="104" spans="1:9" s="1" customFormat="1" ht="15.75">
      <c r="A104" s="1" t="s">
        <v>396</v>
      </c>
      <c r="B104" s="1">
        <v>967.14</v>
      </c>
      <c r="C104" s="1">
        <v>-19.403</v>
      </c>
      <c r="D104" s="1">
        <v>-30.211</v>
      </c>
      <c r="E104" s="1">
        <v>-8.594</v>
      </c>
      <c r="F104" s="1">
        <v>13.939</v>
      </c>
      <c r="G104" s="1">
        <v>3.13</v>
      </c>
      <c r="H104" s="1">
        <v>24.747</v>
      </c>
      <c r="I104" s="1">
        <v>3.603</v>
      </c>
    </row>
    <row r="105" spans="1:9" s="1" customFormat="1" ht="15.75">
      <c r="A105" s="1" t="s">
        <v>397</v>
      </c>
      <c r="B105" s="1">
        <v>971.2</v>
      </c>
      <c r="C105" s="1">
        <v>-14.108</v>
      </c>
      <c r="D105" s="1">
        <v>-21.915</v>
      </c>
      <c r="E105" s="1">
        <v>-6.3</v>
      </c>
      <c r="F105" s="1">
        <v>10.075</v>
      </c>
      <c r="G105" s="1">
        <v>2.268</v>
      </c>
      <c r="H105" s="1">
        <v>17.883</v>
      </c>
      <c r="I105" s="1">
        <v>2.603</v>
      </c>
    </row>
    <row r="106" spans="1:9" s="1" customFormat="1" ht="15.75">
      <c r="A106" s="1" t="s">
        <v>398</v>
      </c>
      <c r="B106" s="1">
        <v>971.56</v>
      </c>
      <c r="C106" s="1">
        <v>-13.644</v>
      </c>
      <c r="D106" s="1">
        <v>-21.198</v>
      </c>
      <c r="E106" s="1">
        <v>-6.089</v>
      </c>
      <c r="F106" s="1">
        <v>9.728</v>
      </c>
      <c r="G106" s="1">
        <v>2.174</v>
      </c>
      <c r="H106" s="1">
        <v>17.283</v>
      </c>
      <c r="I106" s="1">
        <v>2.518</v>
      </c>
    </row>
    <row r="107" spans="1:9" s="1" customFormat="1" ht="15.75">
      <c r="A107" s="1" t="s">
        <v>399</v>
      </c>
      <c r="B107" s="1">
        <v>975.63</v>
      </c>
      <c r="C107" s="1">
        <v>-8.461</v>
      </c>
      <c r="D107" s="1">
        <v>-13.472</v>
      </c>
      <c r="E107" s="1">
        <v>-3.45</v>
      </c>
      <c r="F107" s="1">
        <v>5.752</v>
      </c>
      <c r="G107" s="1">
        <v>0.742</v>
      </c>
      <c r="H107" s="1">
        <v>10.763</v>
      </c>
      <c r="I107" s="1">
        <v>1.67</v>
      </c>
    </row>
    <row r="108" spans="1:9" s="1" customFormat="1" ht="15.75">
      <c r="A108" s="1" t="s">
        <v>400</v>
      </c>
      <c r="B108" s="1">
        <v>975.95</v>
      </c>
      <c r="C108" s="1">
        <v>-8.048</v>
      </c>
      <c r="D108" s="1">
        <v>-12.894</v>
      </c>
      <c r="E108" s="1">
        <v>-3.201</v>
      </c>
      <c r="F108" s="1">
        <v>5.427</v>
      </c>
      <c r="G108" s="1">
        <v>0.581</v>
      </c>
      <c r="H108" s="1">
        <v>10.273</v>
      </c>
      <c r="I108" s="1">
        <v>1.615</v>
      </c>
    </row>
    <row r="109" spans="1:9" s="1" customFormat="1" ht="15.75">
      <c r="A109" s="1" t="s">
        <v>401</v>
      </c>
      <c r="B109" s="1">
        <v>976.26</v>
      </c>
      <c r="C109" s="1">
        <v>-7.663</v>
      </c>
      <c r="D109" s="1">
        <v>-12.365</v>
      </c>
      <c r="E109" s="1">
        <v>-2.961</v>
      </c>
      <c r="F109" s="1">
        <v>5.125</v>
      </c>
      <c r="G109" s="1">
        <v>0.423</v>
      </c>
      <c r="H109" s="1">
        <v>9.826</v>
      </c>
      <c r="I109" s="1">
        <v>1.567</v>
      </c>
    </row>
    <row r="110" spans="1:9" s="1" customFormat="1" ht="15.75">
      <c r="A110" s="1" t="s">
        <v>402</v>
      </c>
      <c r="B110" s="1">
        <v>976.39</v>
      </c>
      <c r="C110" s="1">
        <v>-7.495</v>
      </c>
      <c r="D110" s="1">
        <v>-12.136</v>
      </c>
      <c r="E110" s="1">
        <v>-2.854</v>
      </c>
      <c r="F110" s="1">
        <v>4.992</v>
      </c>
      <c r="G110" s="1">
        <v>0.35100000000000003</v>
      </c>
      <c r="H110" s="1">
        <v>9.634</v>
      </c>
      <c r="I110" s="1">
        <v>1.547</v>
      </c>
    </row>
    <row r="111" spans="1:9" s="1" customFormat="1" ht="15.75">
      <c r="A111" s="1" t="s">
        <v>403</v>
      </c>
      <c r="B111" s="1">
        <v>979.34</v>
      </c>
      <c r="C111" s="1">
        <v>-4.885</v>
      </c>
      <c r="D111" s="1">
        <v>-9.476</v>
      </c>
      <c r="E111" s="1">
        <v>-0.294</v>
      </c>
      <c r="F111" s="1">
        <v>2.78</v>
      </c>
      <c r="G111" s="1">
        <v>-1.811</v>
      </c>
      <c r="H111" s="1">
        <v>7.371</v>
      </c>
      <c r="I111" s="1">
        <v>1.53</v>
      </c>
    </row>
    <row r="112" spans="1:9" s="1" customFormat="1" ht="15.75">
      <c r="A112" s="1" t="s">
        <v>404</v>
      </c>
      <c r="B112" s="1">
        <v>979.4</v>
      </c>
      <c r="C112" s="1">
        <v>-4.851</v>
      </c>
      <c r="D112" s="1">
        <v>-9.468</v>
      </c>
      <c r="E112" s="1">
        <v>-0.23500000000000001</v>
      </c>
      <c r="F112" s="1">
        <v>2.747</v>
      </c>
      <c r="G112" s="1">
        <v>-1.87</v>
      </c>
      <c r="H112" s="1">
        <v>7.363</v>
      </c>
      <c r="I112" s="1">
        <v>1.539</v>
      </c>
    </row>
    <row r="113" spans="1:9" s="1" customFormat="1" ht="15.75">
      <c r="A113" s="1" t="s">
        <v>405</v>
      </c>
      <c r="B113" s="1">
        <v>979.7</v>
      </c>
      <c r="C113" s="1">
        <v>-4.683</v>
      </c>
      <c r="D113" s="1">
        <v>-9.43</v>
      </c>
      <c r="E113" s="1">
        <v>0.064</v>
      </c>
      <c r="F113" s="1">
        <v>2.581</v>
      </c>
      <c r="G113" s="1">
        <v>-2.166</v>
      </c>
      <c r="H113" s="1">
        <v>7.328</v>
      </c>
      <c r="I113" s="1">
        <v>1.582</v>
      </c>
    </row>
    <row r="114" spans="1:9" s="1" customFormat="1" ht="15.75">
      <c r="A114" s="1" t="s">
        <v>406</v>
      </c>
      <c r="B114" s="1">
        <v>979.7</v>
      </c>
      <c r="C114" s="1">
        <v>-4.683</v>
      </c>
      <c r="D114" s="1">
        <v>-9.43</v>
      </c>
      <c r="E114" s="1">
        <v>0.064</v>
      </c>
      <c r="F114" s="1">
        <v>2.58</v>
      </c>
      <c r="G114" s="1">
        <v>-2.167</v>
      </c>
      <c r="H114" s="1">
        <v>7.328</v>
      </c>
      <c r="I114" s="1">
        <v>1.582</v>
      </c>
    </row>
    <row r="115" spans="1:9" s="1" customFormat="1" ht="15.75">
      <c r="A115" s="1" t="s">
        <v>407</v>
      </c>
      <c r="B115" s="1">
        <v>980.1</v>
      </c>
      <c r="C115" s="1">
        <v>-4.456</v>
      </c>
      <c r="D115" s="1">
        <v>-9.392</v>
      </c>
      <c r="E115" s="1">
        <v>0.48</v>
      </c>
      <c r="F115" s="1">
        <v>2.357</v>
      </c>
      <c r="G115" s="1">
        <v>-2.579</v>
      </c>
      <c r="H115" s="1">
        <v>7.293</v>
      </c>
      <c r="I115" s="1">
        <v>1.645</v>
      </c>
    </row>
    <row r="116" spans="1:9" s="1" customFormat="1" ht="15.75">
      <c r="A116" s="1" t="s">
        <v>408</v>
      </c>
      <c r="B116" s="1">
        <v>984.17</v>
      </c>
      <c r="C116" s="1">
        <v>-2.235</v>
      </c>
      <c r="D116" s="1">
        <v>-9.617</v>
      </c>
      <c r="E116" s="1">
        <v>5.146</v>
      </c>
      <c r="F116" s="1">
        <v>0.057</v>
      </c>
      <c r="G116" s="1">
        <v>-7.324</v>
      </c>
      <c r="H116" s="1">
        <v>7.439</v>
      </c>
      <c r="I116" s="1">
        <v>2.46</v>
      </c>
    </row>
    <row r="117" spans="1:9" s="1" customFormat="1" ht="15.75">
      <c r="A117" s="1" t="s">
        <v>409</v>
      </c>
      <c r="B117" s="1">
        <v>984.53</v>
      </c>
      <c r="C117" s="1">
        <v>-2.044</v>
      </c>
      <c r="D117" s="1">
        <v>-9.671</v>
      </c>
      <c r="E117" s="1">
        <v>5.584</v>
      </c>
      <c r="F117" s="1">
        <v>-0.152</v>
      </c>
      <c r="G117" s="1">
        <v>-7.779</v>
      </c>
      <c r="H117" s="1">
        <v>7.476</v>
      </c>
      <c r="I117" s="1">
        <v>2.543</v>
      </c>
    </row>
    <row r="118" spans="1:9" s="1" customFormat="1" ht="15.75">
      <c r="A118" s="1" t="s">
        <v>410</v>
      </c>
      <c r="B118" s="1">
        <v>988.59</v>
      </c>
      <c r="C118" s="1">
        <v>0.065</v>
      </c>
      <c r="D118" s="1">
        <v>-10.497</v>
      </c>
      <c r="E118" s="1">
        <v>10.626</v>
      </c>
      <c r="F118" s="1">
        <v>-2.564</v>
      </c>
      <c r="G118" s="1">
        <v>-13.126</v>
      </c>
      <c r="H118" s="1">
        <v>7.997</v>
      </c>
      <c r="I118" s="1">
        <v>3.52</v>
      </c>
    </row>
    <row r="119" spans="1:9" s="1" customFormat="1" ht="15.75">
      <c r="A119" s="1" t="s">
        <v>411</v>
      </c>
      <c r="B119" s="1">
        <v>988.92</v>
      </c>
      <c r="C119" s="1">
        <v>0.23</v>
      </c>
      <c r="D119" s="1">
        <v>-10.576</v>
      </c>
      <c r="E119" s="1">
        <v>11.037</v>
      </c>
      <c r="F119" s="1">
        <v>-2.763</v>
      </c>
      <c r="G119" s="1">
        <v>-13.57</v>
      </c>
      <c r="H119" s="1">
        <v>8.043</v>
      </c>
      <c r="I119" s="1">
        <v>3.602</v>
      </c>
    </row>
    <row r="120" spans="1:9" s="1" customFormat="1" ht="15.75">
      <c r="A120" s="1" t="s">
        <v>412</v>
      </c>
      <c r="B120" s="1">
        <v>989.23</v>
      </c>
      <c r="C120" s="1">
        <v>0.384</v>
      </c>
      <c r="D120" s="1">
        <v>-10.651</v>
      </c>
      <c r="E120" s="1">
        <v>11.419</v>
      </c>
      <c r="F120" s="1">
        <v>-2.949</v>
      </c>
      <c r="G120" s="1">
        <v>-13.984</v>
      </c>
      <c r="H120" s="1">
        <v>8.087</v>
      </c>
      <c r="I120" s="1">
        <v>3.678</v>
      </c>
    </row>
    <row r="121" spans="1:9" s="1" customFormat="1" ht="15.75">
      <c r="A121" s="1" t="s">
        <v>413</v>
      </c>
      <c r="B121" s="1">
        <v>989.36</v>
      </c>
      <c r="C121" s="1">
        <v>0.451</v>
      </c>
      <c r="D121" s="1">
        <v>-10.684</v>
      </c>
      <c r="E121" s="1">
        <v>11.587</v>
      </c>
      <c r="F121" s="1">
        <v>-3.03</v>
      </c>
      <c r="G121" s="1">
        <v>-14.165</v>
      </c>
      <c r="H121" s="1">
        <v>8.106</v>
      </c>
      <c r="I121" s="1">
        <v>3.712</v>
      </c>
    </row>
    <row r="122" spans="1:9" s="1" customFormat="1" ht="15.75">
      <c r="A122" s="1" t="s">
        <v>414</v>
      </c>
      <c r="B122" s="1">
        <v>992.31</v>
      </c>
      <c r="C122" s="1">
        <v>1.777</v>
      </c>
      <c r="D122" s="1">
        <v>-9.578</v>
      </c>
      <c r="E122" s="1">
        <v>13.132</v>
      </c>
      <c r="F122" s="1">
        <v>-4.201</v>
      </c>
      <c r="G122" s="1">
        <v>-15.556</v>
      </c>
      <c r="H122" s="1">
        <v>7.154</v>
      </c>
      <c r="I122" s="1">
        <v>3.785</v>
      </c>
    </row>
    <row r="123" spans="1:9" s="1" customFormat="1" ht="15.75">
      <c r="A123" s="1" t="s">
        <v>415</v>
      </c>
      <c r="B123" s="1">
        <v>992.37</v>
      </c>
      <c r="C123" s="1">
        <v>1.799</v>
      </c>
      <c r="D123" s="1">
        <v>-9.519</v>
      </c>
      <c r="E123" s="1">
        <v>13.117</v>
      </c>
      <c r="F123" s="1">
        <v>-4.211</v>
      </c>
      <c r="G123" s="1">
        <v>-15.529</v>
      </c>
      <c r="H123" s="1">
        <v>7.108</v>
      </c>
      <c r="I123" s="1">
        <v>3.773</v>
      </c>
    </row>
    <row r="124" spans="1:9" s="1" customFormat="1" ht="15.75">
      <c r="A124" s="1" t="s">
        <v>416</v>
      </c>
      <c r="B124" s="1">
        <v>993.07</v>
      </c>
      <c r="C124" s="1">
        <v>2.059</v>
      </c>
      <c r="D124" s="1">
        <v>-8.833</v>
      </c>
      <c r="E124" s="1">
        <v>12.951</v>
      </c>
      <c r="F124" s="1">
        <v>-4.327</v>
      </c>
      <c r="G124" s="1">
        <v>-15.219</v>
      </c>
      <c r="H124" s="1">
        <v>6.565</v>
      </c>
      <c r="I124" s="1">
        <v>3.6310000000000002</v>
      </c>
    </row>
    <row r="125" spans="1:9" s="1" customFormat="1" ht="15.75">
      <c r="A125" s="1" t="s">
        <v>417</v>
      </c>
      <c r="B125" s="1">
        <v>997.14</v>
      </c>
      <c r="C125" s="1">
        <v>3.499</v>
      </c>
      <c r="D125" s="1">
        <v>-5.029</v>
      </c>
      <c r="E125" s="1">
        <v>12.027</v>
      </c>
      <c r="F125" s="1">
        <v>-5.05</v>
      </c>
      <c r="G125" s="1">
        <v>-13.578</v>
      </c>
      <c r="H125" s="1">
        <v>3.478</v>
      </c>
      <c r="I125" s="1">
        <v>2.843</v>
      </c>
    </row>
    <row r="126" spans="1:9" s="1" customFormat="1" ht="15.75">
      <c r="A126" s="1" t="s">
        <v>418</v>
      </c>
      <c r="B126" s="1">
        <v>997.5</v>
      </c>
      <c r="C126" s="1">
        <v>3.622</v>
      </c>
      <c r="D126" s="1">
        <v>-4.708</v>
      </c>
      <c r="E126" s="1">
        <v>11.951</v>
      </c>
      <c r="F126" s="1">
        <v>-5.119</v>
      </c>
      <c r="G126" s="1">
        <v>-13.449</v>
      </c>
      <c r="H126" s="1">
        <v>3.21</v>
      </c>
      <c r="I126" s="1">
        <v>2.776</v>
      </c>
    </row>
    <row r="127" spans="1:9" s="1" customFormat="1" ht="15.75">
      <c r="A127" s="1" t="s">
        <v>419</v>
      </c>
      <c r="B127" s="1">
        <v>1001.56</v>
      </c>
      <c r="C127" s="1">
        <v>4.949</v>
      </c>
      <c r="D127" s="1">
        <v>-1.339</v>
      </c>
      <c r="E127" s="1">
        <v>11.237</v>
      </c>
      <c r="F127" s="1">
        <v>-5.955</v>
      </c>
      <c r="G127" s="1">
        <v>-12.243</v>
      </c>
      <c r="H127" s="1">
        <v>0.333</v>
      </c>
      <c r="I127" s="1">
        <v>2.096</v>
      </c>
    </row>
    <row r="128" spans="1:9" s="1" customFormat="1" ht="15.75">
      <c r="A128" s="1" t="s">
        <v>420</v>
      </c>
      <c r="B128" s="1">
        <v>1001.89</v>
      </c>
      <c r="C128" s="1">
        <v>5.052</v>
      </c>
      <c r="D128" s="1">
        <v>-1.094</v>
      </c>
      <c r="E128" s="1">
        <v>11.198</v>
      </c>
      <c r="F128" s="1">
        <v>-6.028</v>
      </c>
      <c r="G128" s="1">
        <v>-12.173</v>
      </c>
      <c r="H128" s="1">
        <v>0.11800000000000001</v>
      </c>
      <c r="I128" s="1">
        <v>2.049</v>
      </c>
    </row>
    <row r="129" spans="1:9" s="1" customFormat="1" ht="15.75">
      <c r="A129" s="1" t="s">
        <v>421</v>
      </c>
      <c r="B129" s="1">
        <v>1002.19</v>
      </c>
      <c r="C129" s="1">
        <v>5.148</v>
      </c>
      <c r="D129" s="1">
        <v>-0.87</v>
      </c>
      <c r="E129" s="1">
        <v>11.166</v>
      </c>
      <c r="F129" s="1">
        <v>-6.095</v>
      </c>
      <c r="G129" s="1">
        <v>-12.113</v>
      </c>
      <c r="H129" s="1">
        <v>-0.077</v>
      </c>
      <c r="I129" s="1">
        <v>2.006</v>
      </c>
    </row>
    <row r="130" spans="1:9" s="1" customFormat="1" ht="15.75">
      <c r="A130" s="1" t="s">
        <v>422</v>
      </c>
      <c r="B130" s="1">
        <v>1002.33</v>
      </c>
      <c r="C130" s="1">
        <v>5.189</v>
      </c>
      <c r="D130" s="1">
        <v>-0.774</v>
      </c>
      <c r="E130" s="1">
        <v>11.153</v>
      </c>
      <c r="F130" s="1">
        <v>-6.124</v>
      </c>
      <c r="G130" s="1">
        <v>-12.087</v>
      </c>
      <c r="H130" s="1">
        <v>-0.16</v>
      </c>
      <c r="I130" s="1">
        <v>1.988</v>
      </c>
    </row>
    <row r="131" spans="1:9" s="1" customFormat="1" ht="15.75">
      <c r="A131" s="1" t="s">
        <v>423</v>
      </c>
      <c r="B131" s="1">
        <v>1004.87</v>
      </c>
      <c r="C131" s="1">
        <v>6.692</v>
      </c>
      <c r="D131" s="1">
        <v>0.857</v>
      </c>
      <c r="E131" s="1">
        <v>12.527</v>
      </c>
      <c r="F131" s="1">
        <v>-7.501</v>
      </c>
      <c r="G131" s="1">
        <v>-13.336</v>
      </c>
      <c r="H131" s="1">
        <v>-1.666</v>
      </c>
      <c r="I131" s="1">
        <v>1.945</v>
      </c>
    </row>
    <row r="132" spans="1:9" s="1" customFormat="1" ht="15.75">
      <c r="A132" s="1" t="s">
        <v>424</v>
      </c>
      <c r="B132" s="1">
        <v>1004.93</v>
      </c>
      <c r="C132" s="1">
        <v>6.745</v>
      </c>
      <c r="D132" s="1">
        <v>0.892</v>
      </c>
      <c r="E132" s="1">
        <v>12.598</v>
      </c>
      <c r="F132" s="1">
        <v>-7.554</v>
      </c>
      <c r="G132" s="1">
        <v>-13.407</v>
      </c>
      <c r="H132" s="1">
        <v>-1.701</v>
      </c>
      <c r="I132" s="1">
        <v>1.951</v>
      </c>
    </row>
    <row r="133" spans="1:9" s="1" customFormat="1" ht="15.75">
      <c r="A133" s="1" t="s">
        <v>425</v>
      </c>
      <c r="B133" s="1">
        <v>1006.69</v>
      </c>
      <c r="C133" s="1">
        <v>8.327</v>
      </c>
      <c r="D133" s="1">
        <v>1.861</v>
      </c>
      <c r="E133" s="1">
        <v>14.794</v>
      </c>
      <c r="F133" s="1">
        <v>-9.123</v>
      </c>
      <c r="G133" s="1">
        <v>-15.589</v>
      </c>
      <c r="H133" s="1">
        <v>-2.656</v>
      </c>
      <c r="I133" s="1">
        <v>2.155</v>
      </c>
    </row>
    <row r="134" spans="1:9" s="1" customFormat="1" ht="15.75">
      <c r="A134" s="1" t="s">
        <v>426</v>
      </c>
      <c r="B134" s="1">
        <v>1007.97</v>
      </c>
      <c r="C134" s="1">
        <v>9.467</v>
      </c>
      <c r="D134" s="1">
        <v>2.485</v>
      </c>
      <c r="E134" s="1">
        <v>16.45</v>
      </c>
      <c r="F134" s="1">
        <v>-10.253</v>
      </c>
      <c r="G134" s="1">
        <v>-17.235</v>
      </c>
      <c r="H134" s="1">
        <v>-3.27</v>
      </c>
      <c r="I134" s="1">
        <v>2.328</v>
      </c>
    </row>
    <row r="135" spans="1:9" s="1" customFormat="1" ht="15.75">
      <c r="A135" s="1" t="s">
        <v>427</v>
      </c>
      <c r="B135" s="1">
        <v>1019.55</v>
      </c>
      <c r="C135" s="1">
        <v>19.842</v>
      </c>
      <c r="D135" s="1">
        <v>6.821</v>
      </c>
      <c r="E135" s="1">
        <v>32.864</v>
      </c>
      <c r="F135" s="1">
        <v>-20.539</v>
      </c>
      <c r="G135" s="1">
        <v>-33.56</v>
      </c>
      <c r="H135" s="1">
        <v>-7.517</v>
      </c>
      <c r="I135" s="1">
        <v>4.341</v>
      </c>
    </row>
    <row r="136" spans="1:9" s="1" customFormat="1" ht="15.75">
      <c r="A136" s="1" t="s">
        <v>428</v>
      </c>
      <c r="B136" s="1">
        <v>1019.86</v>
      </c>
      <c r="C136" s="1">
        <v>20.115</v>
      </c>
      <c r="D136" s="1">
        <v>6.919</v>
      </c>
      <c r="E136" s="1">
        <v>33.312</v>
      </c>
      <c r="F136" s="1">
        <v>-20.809</v>
      </c>
      <c r="G136" s="1">
        <v>-34.006</v>
      </c>
      <c r="H136" s="1">
        <v>-7.613</v>
      </c>
      <c r="I136" s="1">
        <v>4.399</v>
      </c>
    </row>
    <row r="137" spans="1:9" s="1" customFormat="1" ht="15.75">
      <c r="A137" s="1" t="s">
        <v>429</v>
      </c>
      <c r="B137" s="1">
        <v>1020.02</v>
      </c>
      <c r="C137" s="1">
        <v>20.263</v>
      </c>
      <c r="D137" s="1">
        <v>6.972</v>
      </c>
      <c r="E137" s="1">
        <v>33.555</v>
      </c>
      <c r="F137" s="1">
        <v>-20.956</v>
      </c>
      <c r="G137" s="1">
        <v>-34.247</v>
      </c>
      <c r="H137" s="1">
        <v>-7.664</v>
      </c>
      <c r="I137" s="1">
        <v>4.43</v>
      </c>
    </row>
    <row r="138" spans="1:9" s="1" customFormat="1" ht="15.75">
      <c r="A138" s="1" t="s">
        <v>430</v>
      </c>
      <c r="B138" s="1">
        <v>1022.15</v>
      </c>
      <c r="C138" s="1">
        <v>20.28</v>
      </c>
      <c r="D138" s="1">
        <v>6.995</v>
      </c>
      <c r="E138" s="1">
        <v>33.564</v>
      </c>
      <c r="F138" s="1">
        <v>-20.894</v>
      </c>
      <c r="G138" s="1">
        <v>-34.178</v>
      </c>
      <c r="H138" s="1">
        <v>-7.609</v>
      </c>
      <c r="I138" s="1">
        <v>4.428</v>
      </c>
    </row>
    <row r="139" spans="1:9" s="1" customFormat="1" ht="15.75">
      <c r="A139" s="1" t="s">
        <v>431</v>
      </c>
      <c r="B139" s="1">
        <v>1022.23</v>
      </c>
      <c r="C139" s="1">
        <v>20.213</v>
      </c>
      <c r="D139" s="1">
        <v>6.972</v>
      </c>
      <c r="E139" s="1">
        <v>33.453</v>
      </c>
      <c r="F139" s="1">
        <v>-20.822</v>
      </c>
      <c r="G139" s="1">
        <v>-34.062</v>
      </c>
      <c r="H139" s="1">
        <v>-7.581</v>
      </c>
      <c r="I139" s="1">
        <v>4.414</v>
      </c>
    </row>
    <row r="140" spans="1:9" s="1" customFormat="1" ht="15.75">
      <c r="A140" s="1" t="s">
        <v>432</v>
      </c>
      <c r="B140" s="1">
        <v>1022.48</v>
      </c>
      <c r="C140" s="1">
        <v>19.989</v>
      </c>
      <c r="D140" s="1">
        <v>6.896</v>
      </c>
      <c r="E140" s="1">
        <v>33.082</v>
      </c>
      <c r="F140" s="1">
        <v>-20.581</v>
      </c>
      <c r="G140" s="1">
        <v>-33.675</v>
      </c>
      <c r="H140" s="1">
        <v>-7.488</v>
      </c>
      <c r="I140" s="1">
        <v>4.364</v>
      </c>
    </row>
    <row r="141" spans="1:9" s="1" customFormat="1" ht="15.75">
      <c r="A141" s="1" t="s">
        <v>433</v>
      </c>
      <c r="B141" s="1">
        <v>1023.78</v>
      </c>
      <c r="C141" s="1">
        <v>18.847</v>
      </c>
      <c r="D141" s="1">
        <v>6.501</v>
      </c>
      <c r="E141" s="1">
        <v>31.193</v>
      </c>
      <c r="F141" s="1">
        <v>-19.356</v>
      </c>
      <c r="G141" s="1">
        <v>-31.702</v>
      </c>
      <c r="H141" s="1">
        <v>-7.01</v>
      </c>
      <c r="I141" s="1">
        <v>4.115</v>
      </c>
    </row>
    <row r="142" spans="1:9" s="1" customFormat="1" ht="15.75">
      <c r="A142" s="1" t="s">
        <v>434</v>
      </c>
      <c r="B142" s="1">
        <v>1036.84</v>
      </c>
      <c r="C142" s="1">
        <v>7.352</v>
      </c>
      <c r="D142" s="1">
        <v>1.445</v>
      </c>
      <c r="E142" s="1">
        <v>13.258</v>
      </c>
      <c r="F142" s="1">
        <v>-7.012</v>
      </c>
      <c r="G142" s="1">
        <v>-12.919</v>
      </c>
      <c r="H142" s="1">
        <v>-1.106</v>
      </c>
      <c r="I142" s="1">
        <v>1.969</v>
      </c>
    </row>
    <row r="143" spans="1:9" s="1" customFormat="1" ht="15.75">
      <c r="A143" s="1" t="s">
        <v>435</v>
      </c>
      <c r="B143" s="1">
        <v>1037.14</v>
      </c>
      <c r="C143" s="1">
        <v>7.083</v>
      </c>
      <c r="D143" s="1">
        <v>1.274</v>
      </c>
      <c r="E143" s="1">
        <v>12.892</v>
      </c>
      <c r="F143" s="1">
        <v>-6.724</v>
      </c>
      <c r="G143" s="1">
        <v>-12.533</v>
      </c>
      <c r="H143" s="1">
        <v>-0.915</v>
      </c>
      <c r="I143" s="1">
        <v>1.936</v>
      </c>
    </row>
    <row r="144" spans="1:9" s="1" customFormat="1" ht="15.75">
      <c r="A144" s="1" t="s">
        <v>436</v>
      </c>
      <c r="B144" s="1">
        <v>1037.31</v>
      </c>
      <c r="C144" s="1">
        <v>6.938</v>
      </c>
      <c r="D144" s="1">
        <v>1.18</v>
      </c>
      <c r="E144" s="1">
        <v>12.696</v>
      </c>
      <c r="F144" s="1">
        <v>-6.568</v>
      </c>
      <c r="G144" s="1">
        <v>-12.327</v>
      </c>
      <c r="H144" s="1">
        <v>-0.81</v>
      </c>
      <c r="I144" s="1">
        <v>1.919</v>
      </c>
    </row>
    <row r="145" spans="1:9" s="1" customFormat="1" ht="15.75">
      <c r="A145" s="1" t="s">
        <v>437</v>
      </c>
      <c r="B145" s="1">
        <v>1039.44</v>
      </c>
      <c r="C145" s="1">
        <v>5.6370000000000005</v>
      </c>
      <c r="D145" s="1">
        <v>-0.111</v>
      </c>
      <c r="E145" s="1">
        <v>11.385</v>
      </c>
      <c r="F145" s="1">
        <v>-5.091</v>
      </c>
      <c r="G145" s="1">
        <v>-10.838</v>
      </c>
      <c r="H145" s="1">
        <v>0.657</v>
      </c>
      <c r="I145" s="1">
        <v>1.916</v>
      </c>
    </row>
    <row r="146" spans="1:9" s="1" customFormat="1" ht="15.75">
      <c r="A146" s="1" t="s">
        <v>438</v>
      </c>
      <c r="B146" s="1">
        <v>1039.52</v>
      </c>
      <c r="C146" s="1">
        <v>5.61</v>
      </c>
      <c r="D146" s="1">
        <v>-0.161</v>
      </c>
      <c r="E146" s="1">
        <v>11.38</v>
      </c>
      <c r="F146" s="1">
        <v>-5.055</v>
      </c>
      <c r="G146" s="1">
        <v>-10.826</v>
      </c>
      <c r="H146" s="1">
        <v>0.715</v>
      </c>
      <c r="I146" s="1">
        <v>1.923</v>
      </c>
    </row>
    <row r="147" spans="1:9" s="1" customFormat="1" ht="15.75">
      <c r="A147" s="1" t="s">
        <v>439</v>
      </c>
      <c r="B147" s="1">
        <v>1040.78</v>
      </c>
      <c r="C147" s="1">
        <v>5.159</v>
      </c>
      <c r="D147" s="1">
        <v>-1.024</v>
      </c>
      <c r="E147" s="1">
        <v>11.342</v>
      </c>
      <c r="F147" s="1">
        <v>-4.475</v>
      </c>
      <c r="G147" s="1">
        <v>-10.658</v>
      </c>
      <c r="H147" s="1">
        <v>1.708</v>
      </c>
      <c r="I147" s="1">
        <v>2.061</v>
      </c>
    </row>
    <row r="148" spans="1:9" s="1" customFormat="1" ht="15.75">
      <c r="A148" s="1" t="s">
        <v>440</v>
      </c>
      <c r="B148" s="1">
        <v>1042.05</v>
      </c>
      <c r="C148" s="1">
        <v>4.704</v>
      </c>
      <c r="D148" s="1">
        <v>-1.965</v>
      </c>
      <c r="E148" s="1">
        <v>11.373</v>
      </c>
      <c r="F148" s="1">
        <v>-3.8890000000000002</v>
      </c>
      <c r="G148" s="1">
        <v>-10.557</v>
      </c>
      <c r="H148" s="1">
        <v>2.78</v>
      </c>
      <c r="I148" s="1">
        <v>2.223</v>
      </c>
    </row>
    <row r="149" spans="1:9" s="1" customFormat="1" ht="15.75">
      <c r="A149" s="1" t="s">
        <v>441</v>
      </c>
      <c r="B149" s="1">
        <v>1048.89</v>
      </c>
      <c r="C149" s="1">
        <v>2.261</v>
      </c>
      <c r="D149" s="1">
        <v>-7.716</v>
      </c>
      <c r="E149" s="1">
        <v>12.238</v>
      </c>
      <c r="F149" s="1">
        <v>-0.741</v>
      </c>
      <c r="G149" s="1">
        <v>-10.718</v>
      </c>
      <c r="H149" s="1">
        <v>9.236</v>
      </c>
      <c r="I149" s="1">
        <v>3.326</v>
      </c>
    </row>
    <row r="150" spans="1:9" s="1" customFormat="1" ht="15.75">
      <c r="A150" s="1" t="s">
        <v>442</v>
      </c>
      <c r="B150" s="1">
        <v>1049.4</v>
      </c>
      <c r="C150" s="1">
        <v>2.077</v>
      </c>
      <c r="D150" s="1">
        <v>-8.178</v>
      </c>
      <c r="E150" s="1">
        <v>12.331</v>
      </c>
      <c r="F150" s="1">
        <v>-0.504</v>
      </c>
      <c r="G150" s="1">
        <v>-10.759</v>
      </c>
      <c r="H150" s="1">
        <v>9.75</v>
      </c>
      <c r="I150" s="1">
        <v>3.418</v>
      </c>
    </row>
    <row r="151" spans="1:9" s="1" customFormat="1" ht="15.75">
      <c r="A151" s="1" t="s">
        <v>443</v>
      </c>
      <c r="B151" s="1">
        <v>1050.07</v>
      </c>
      <c r="C151" s="1">
        <v>1.839</v>
      </c>
      <c r="D151" s="1">
        <v>-8.779</v>
      </c>
      <c r="E151" s="1">
        <v>12.456</v>
      </c>
      <c r="F151" s="1">
        <v>-0.198</v>
      </c>
      <c r="G151" s="1">
        <v>-10.815</v>
      </c>
      <c r="H151" s="1">
        <v>10.42</v>
      </c>
      <c r="I151" s="1">
        <v>3.539</v>
      </c>
    </row>
    <row r="152" spans="1:9" s="1" customFormat="1" ht="15.75">
      <c r="A152" s="1" t="s">
        <v>444</v>
      </c>
      <c r="B152" s="1">
        <v>1050.58</v>
      </c>
      <c r="C152" s="1">
        <v>1.655</v>
      </c>
      <c r="D152" s="1">
        <v>-9.245</v>
      </c>
      <c r="E152" s="1">
        <v>12.555</v>
      </c>
      <c r="F152" s="1">
        <v>0.039</v>
      </c>
      <c r="G152" s="1">
        <v>-10.861</v>
      </c>
      <c r="H152" s="1">
        <v>10.939</v>
      </c>
      <c r="I152" s="1">
        <v>3.633</v>
      </c>
    </row>
    <row r="153" spans="1:9" s="1" customFormat="1" ht="15.75">
      <c r="A153" s="1" t="s">
        <v>445</v>
      </c>
      <c r="B153" s="1">
        <v>1051.54</v>
      </c>
      <c r="C153" s="1">
        <v>1.312</v>
      </c>
      <c r="D153" s="1">
        <v>-10.121</v>
      </c>
      <c r="E153" s="1">
        <v>12.745</v>
      </c>
      <c r="F153" s="1">
        <v>0.48</v>
      </c>
      <c r="G153" s="1">
        <v>-10.952</v>
      </c>
      <c r="H153" s="1">
        <v>11.913</v>
      </c>
      <c r="I153" s="1">
        <v>3.811</v>
      </c>
    </row>
    <row r="154" spans="1:9" s="1" customFormat="1" ht="15.75">
      <c r="A154" s="1" t="s">
        <v>446</v>
      </c>
      <c r="B154" s="1">
        <v>1053.5</v>
      </c>
      <c r="C154" s="1">
        <v>0.613</v>
      </c>
      <c r="D154" s="1">
        <v>-11.925</v>
      </c>
      <c r="E154" s="1">
        <v>13.151</v>
      </c>
      <c r="F154" s="1">
        <v>0.613</v>
      </c>
      <c r="G154" s="1">
        <v>-11.925</v>
      </c>
      <c r="H154" s="1">
        <v>13.151</v>
      </c>
      <c r="I154" s="1">
        <v>4.179</v>
      </c>
    </row>
    <row r="155" spans="1:9" s="1" customFormat="1" ht="15.75">
      <c r="A155" s="1" t="s">
        <v>447</v>
      </c>
      <c r="B155" s="1">
        <v>1054.13</v>
      </c>
      <c r="C155" s="1">
        <v>0.387</v>
      </c>
      <c r="D155" s="1">
        <v>-12.512</v>
      </c>
      <c r="E155" s="1">
        <v>13.287</v>
      </c>
      <c r="F155" s="1">
        <v>0.387</v>
      </c>
      <c r="G155" s="1">
        <v>-12.512</v>
      </c>
      <c r="H155" s="1">
        <v>13.287</v>
      </c>
      <c r="I155" s="1">
        <v>4.3</v>
      </c>
    </row>
    <row r="156" spans="1:9" s="1" customFormat="1" ht="15.75">
      <c r="A156" s="1" t="s">
        <v>448</v>
      </c>
      <c r="B156" s="1">
        <v>1054.43</v>
      </c>
      <c r="C156" s="1">
        <v>0.334</v>
      </c>
      <c r="D156" s="1">
        <v>-12.741</v>
      </c>
      <c r="E156" s="1">
        <v>13.408</v>
      </c>
      <c r="F156" s="1">
        <v>0.334</v>
      </c>
      <c r="G156" s="1">
        <v>-12.741</v>
      </c>
      <c r="H156" s="1">
        <v>13.408</v>
      </c>
      <c r="I156" s="1">
        <v>4.358</v>
      </c>
    </row>
    <row r="157" spans="1:9" s="1" customFormat="1" ht="15.75">
      <c r="A157" s="1" t="s">
        <v>449</v>
      </c>
      <c r="B157" s="1">
        <v>1054.6</v>
      </c>
      <c r="C157" s="1">
        <v>0.337</v>
      </c>
      <c r="D157" s="1">
        <v>-12.832</v>
      </c>
      <c r="E157" s="1">
        <v>13.506</v>
      </c>
      <c r="F157" s="1">
        <v>0.337</v>
      </c>
      <c r="G157" s="1">
        <v>-12.832</v>
      </c>
      <c r="H157" s="1">
        <v>13.506</v>
      </c>
      <c r="I157" s="1">
        <v>4.39</v>
      </c>
    </row>
    <row r="158" spans="1:9" s="1" customFormat="1" ht="15.75">
      <c r="A158" s="1" t="s">
        <v>450</v>
      </c>
      <c r="B158" s="1">
        <v>1056.73</v>
      </c>
      <c r="C158" s="1">
        <v>0.34900000000000003</v>
      </c>
      <c r="D158" s="1">
        <v>-12.827</v>
      </c>
      <c r="E158" s="1">
        <v>13.525</v>
      </c>
      <c r="F158" s="1">
        <v>0.34900000000000003</v>
      </c>
      <c r="G158" s="1">
        <v>-12.827</v>
      </c>
      <c r="H158" s="1">
        <v>13.525</v>
      </c>
      <c r="I158" s="1">
        <v>4.392</v>
      </c>
    </row>
    <row r="159" spans="1:9" s="1" customFormat="1" ht="15.75">
      <c r="A159" s="1" t="s">
        <v>451</v>
      </c>
      <c r="B159" s="1">
        <v>1056.81</v>
      </c>
      <c r="C159" s="1">
        <v>0.34800000000000003</v>
      </c>
      <c r="D159" s="1">
        <v>-12.784</v>
      </c>
      <c r="E159" s="1">
        <v>13.481</v>
      </c>
      <c r="F159" s="1">
        <v>0.34800000000000003</v>
      </c>
      <c r="G159" s="1">
        <v>-12.784</v>
      </c>
      <c r="H159" s="1">
        <v>13.481</v>
      </c>
      <c r="I159" s="1">
        <v>4.378</v>
      </c>
    </row>
    <row r="160" spans="1:9" s="1" customFormat="1" ht="15.75">
      <c r="A160" s="1" t="s">
        <v>452</v>
      </c>
      <c r="B160" s="1">
        <v>1057.06</v>
      </c>
      <c r="C160" s="1">
        <v>0.34600000000000003</v>
      </c>
      <c r="D160" s="1">
        <v>-12.642</v>
      </c>
      <c r="E160" s="1">
        <v>13.334</v>
      </c>
      <c r="F160" s="1">
        <v>0.34600000000000003</v>
      </c>
      <c r="G160" s="1">
        <v>-12.642</v>
      </c>
      <c r="H160" s="1">
        <v>13.334</v>
      </c>
      <c r="I160" s="1">
        <v>4.329</v>
      </c>
    </row>
    <row r="161" spans="1:9" s="1" customFormat="1" ht="15.75">
      <c r="A161" s="1" t="s">
        <v>453</v>
      </c>
      <c r="B161" s="1">
        <v>1058.36</v>
      </c>
      <c r="C161" s="1">
        <v>0.334</v>
      </c>
      <c r="D161" s="1">
        <v>-11.923</v>
      </c>
      <c r="E161" s="1">
        <v>12.59</v>
      </c>
      <c r="F161" s="1">
        <v>0.334</v>
      </c>
      <c r="G161" s="1">
        <v>-11.923</v>
      </c>
      <c r="H161" s="1">
        <v>12.59</v>
      </c>
      <c r="I161" s="1">
        <v>4.085</v>
      </c>
    </row>
    <row r="162" spans="1:9" s="1" customFormat="1" ht="15.75">
      <c r="A162" s="1" t="s">
        <v>454</v>
      </c>
      <c r="B162" s="1">
        <v>1066.18</v>
      </c>
      <c r="C162" s="1">
        <v>0.259</v>
      </c>
      <c r="D162" s="1">
        <v>-7.864</v>
      </c>
      <c r="E162" s="1">
        <v>8.382</v>
      </c>
      <c r="F162" s="1">
        <v>0.259</v>
      </c>
      <c r="G162" s="1">
        <v>-7.864</v>
      </c>
      <c r="H162" s="1">
        <v>8.382</v>
      </c>
      <c r="I162" s="1">
        <v>2.708</v>
      </c>
    </row>
    <row r="163" spans="1:9" s="1" customFormat="1" ht="15.75">
      <c r="A163" s="1" t="s">
        <v>455</v>
      </c>
      <c r="B163" s="1">
        <v>1066.69</v>
      </c>
      <c r="C163" s="1">
        <v>0.254</v>
      </c>
      <c r="D163" s="1">
        <v>-7.625</v>
      </c>
      <c r="E163" s="1">
        <v>8.133</v>
      </c>
      <c r="F163" s="1">
        <v>0.254</v>
      </c>
      <c r="G163" s="1">
        <v>-7.625</v>
      </c>
      <c r="H163" s="1">
        <v>8.133</v>
      </c>
      <c r="I163" s="1">
        <v>2.626</v>
      </c>
    </row>
    <row r="164" spans="1:9" s="1" customFormat="1" ht="15.75">
      <c r="A164" s="1" t="s">
        <v>456</v>
      </c>
      <c r="B164" s="1">
        <v>1067.36</v>
      </c>
      <c r="C164" s="1">
        <v>0.248</v>
      </c>
      <c r="D164" s="1">
        <v>-7.323</v>
      </c>
      <c r="E164" s="1">
        <v>7.819</v>
      </c>
      <c r="F164" s="1">
        <v>0.248</v>
      </c>
      <c r="G164" s="1">
        <v>-7.323</v>
      </c>
      <c r="H164" s="1">
        <v>7.819</v>
      </c>
      <c r="I164" s="1">
        <v>2.524</v>
      </c>
    </row>
    <row r="165" spans="1:9" s="1" customFormat="1" ht="15.75">
      <c r="A165" s="1" t="s">
        <v>457</v>
      </c>
      <c r="B165" s="1">
        <v>1067.87</v>
      </c>
      <c r="C165" s="1">
        <v>0.243</v>
      </c>
      <c r="D165" s="1">
        <v>-7.097</v>
      </c>
      <c r="E165" s="1">
        <v>7.583</v>
      </c>
      <c r="F165" s="1">
        <v>0.243</v>
      </c>
      <c r="G165" s="1">
        <v>-7.097</v>
      </c>
      <c r="H165" s="1">
        <v>7.583</v>
      </c>
      <c r="I165" s="1">
        <v>2.447</v>
      </c>
    </row>
    <row r="166" spans="1:9" s="1" customFormat="1" ht="15.75">
      <c r="A166" s="1" t="s">
        <v>458</v>
      </c>
      <c r="B166" s="1">
        <v>1071.42</v>
      </c>
      <c r="C166" s="1">
        <v>0.209</v>
      </c>
      <c r="D166" s="1">
        <v>-5.7620000000000005</v>
      </c>
      <c r="E166" s="1">
        <v>6.18</v>
      </c>
      <c r="F166" s="1">
        <v>0.209</v>
      </c>
      <c r="G166" s="1">
        <v>-5.7620000000000005</v>
      </c>
      <c r="H166" s="1">
        <v>6.18</v>
      </c>
      <c r="I166" s="1">
        <v>1.99</v>
      </c>
    </row>
    <row r="167" spans="1:9" s="1" customFormat="1" ht="15.75">
      <c r="A167" s="1" t="s">
        <v>459</v>
      </c>
      <c r="B167" s="1">
        <v>1071.72</v>
      </c>
      <c r="C167" s="1">
        <v>0.20600000000000002</v>
      </c>
      <c r="D167" s="1">
        <v>-5.67</v>
      </c>
      <c r="E167" s="1">
        <v>6.083</v>
      </c>
      <c r="F167" s="1">
        <v>0.20600000000000002</v>
      </c>
      <c r="G167" s="1">
        <v>-5.67</v>
      </c>
      <c r="H167" s="1">
        <v>6.083</v>
      </c>
      <c r="I167" s="1">
        <v>1.959</v>
      </c>
    </row>
    <row r="168" spans="1:9" s="1" customFormat="1" ht="15.75">
      <c r="A168" s="1" t="s">
        <v>460</v>
      </c>
      <c r="B168" s="1">
        <v>1071.89</v>
      </c>
      <c r="C168" s="1">
        <v>0.20500000000000002</v>
      </c>
      <c r="D168" s="1">
        <v>-5.622</v>
      </c>
      <c r="E168" s="1">
        <v>6.032</v>
      </c>
      <c r="F168" s="1">
        <v>0.20500000000000002</v>
      </c>
      <c r="G168" s="1">
        <v>-5.622</v>
      </c>
      <c r="H168" s="1">
        <v>6.032</v>
      </c>
      <c r="I168" s="1">
        <v>1.942</v>
      </c>
    </row>
    <row r="169" spans="1:9" s="1" customFormat="1" ht="15.75">
      <c r="A169" s="1" t="s">
        <v>461</v>
      </c>
      <c r="B169" s="1">
        <v>1074.02</v>
      </c>
      <c r="C169" s="1">
        <v>0.203</v>
      </c>
      <c r="D169" s="1">
        <v>-5.634</v>
      </c>
      <c r="E169" s="1">
        <v>6.039</v>
      </c>
      <c r="F169" s="1">
        <v>0.203</v>
      </c>
      <c r="G169" s="1">
        <v>-5.634</v>
      </c>
      <c r="H169" s="1">
        <v>6.039</v>
      </c>
      <c r="I169" s="1">
        <v>1.946</v>
      </c>
    </row>
    <row r="170" spans="1:9" s="1" customFormat="1" ht="15.75">
      <c r="A170" s="1" t="s">
        <v>462</v>
      </c>
      <c r="B170" s="1">
        <v>1074.1</v>
      </c>
      <c r="C170" s="1">
        <v>0.203</v>
      </c>
      <c r="D170" s="1">
        <v>-5.657</v>
      </c>
      <c r="E170" s="1">
        <v>6.063</v>
      </c>
      <c r="F170" s="1">
        <v>0.203</v>
      </c>
      <c r="G170" s="1">
        <v>-5.657</v>
      </c>
      <c r="H170" s="1">
        <v>6.063</v>
      </c>
      <c r="I170" s="1">
        <v>1.953</v>
      </c>
    </row>
    <row r="171" spans="1:9" s="1" customFormat="1" ht="15.75">
      <c r="A171" s="1" t="s">
        <v>463</v>
      </c>
      <c r="B171" s="1">
        <v>1082.95</v>
      </c>
      <c r="C171" s="1">
        <v>0.269</v>
      </c>
      <c r="D171" s="1">
        <v>-9.55</v>
      </c>
      <c r="E171" s="1">
        <v>10.088</v>
      </c>
      <c r="F171" s="1">
        <v>0.269</v>
      </c>
      <c r="G171" s="1">
        <v>-9.55</v>
      </c>
      <c r="H171" s="1">
        <v>10.088</v>
      </c>
      <c r="I171" s="1">
        <v>3.273</v>
      </c>
    </row>
    <row r="172" spans="1:9" s="1" customFormat="1" ht="15.75">
      <c r="A172" s="1" t="s">
        <v>464</v>
      </c>
      <c r="B172" s="1">
        <v>1086.6</v>
      </c>
      <c r="C172" s="1">
        <v>0.296</v>
      </c>
      <c r="D172" s="1">
        <v>-11.525</v>
      </c>
      <c r="E172" s="1">
        <v>12.117</v>
      </c>
      <c r="F172" s="1">
        <v>0.296</v>
      </c>
      <c r="G172" s="1">
        <v>-11.525</v>
      </c>
      <c r="H172" s="1">
        <v>12.117</v>
      </c>
      <c r="I172" s="1">
        <v>3.94</v>
      </c>
    </row>
    <row r="173" spans="1:9" s="1" customFormat="1" ht="15.75">
      <c r="A173" s="1" t="s">
        <v>465</v>
      </c>
      <c r="B173" s="1">
        <v>1088.7</v>
      </c>
      <c r="C173" s="1">
        <v>0.312</v>
      </c>
      <c r="D173" s="1">
        <v>-12.7</v>
      </c>
      <c r="E173" s="1">
        <v>13.323</v>
      </c>
      <c r="F173" s="1">
        <v>0.312</v>
      </c>
      <c r="G173" s="1">
        <v>-12.7</v>
      </c>
      <c r="H173" s="1">
        <v>13.323</v>
      </c>
      <c r="I173" s="1">
        <v>4.337</v>
      </c>
    </row>
    <row r="174" spans="1:9" s="1" customFormat="1" ht="15.75">
      <c r="A174" s="1" t="s">
        <v>466</v>
      </c>
      <c r="B174" s="1">
        <v>1089.01</v>
      </c>
      <c r="C174" s="1">
        <v>0.314</v>
      </c>
      <c r="D174" s="1">
        <v>-12.872</v>
      </c>
      <c r="E174" s="1">
        <v>13.5</v>
      </c>
      <c r="F174" s="1">
        <v>0.314</v>
      </c>
      <c r="G174" s="1">
        <v>-12.872</v>
      </c>
      <c r="H174" s="1">
        <v>13.5</v>
      </c>
      <c r="I174" s="1">
        <v>4.395</v>
      </c>
    </row>
    <row r="175" spans="1:9" s="1" customFormat="1" ht="15.75">
      <c r="A175" s="1" t="s">
        <v>467</v>
      </c>
      <c r="B175" s="1">
        <v>1089.17</v>
      </c>
      <c r="C175" s="1">
        <v>0.315</v>
      </c>
      <c r="D175" s="1">
        <v>-12.966</v>
      </c>
      <c r="E175" s="1">
        <v>13.596</v>
      </c>
      <c r="F175" s="1">
        <v>0.315</v>
      </c>
      <c r="G175" s="1">
        <v>-12.966</v>
      </c>
      <c r="H175" s="1">
        <v>13.596</v>
      </c>
      <c r="I175" s="1">
        <v>4.427</v>
      </c>
    </row>
    <row r="176" spans="1:9" s="1" customFormat="1" ht="15.75">
      <c r="A176" s="1" t="s">
        <v>468</v>
      </c>
      <c r="B176" s="1">
        <v>1091.31</v>
      </c>
      <c r="C176" s="1">
        <v>0.302</v>
      </c>
      <c r="D176" s="1">
        <v>-12.972</v>
      </c>
      <c r="E176" s="1">
        <v>13.576</v>
      </c>
      <c r="F176" s="1">
        <v>0.302</v>
      </c>
      <c r="G176" s="1">
        <v>-12.972</v>
      </c>
      <c r="H176" s="1">
        <v>13.576</v>
      </c>
      <c r="I176" s="1">
        <v>4.425</v>
      </c>
    </row>
    <row r="177" spans="1:9" s="1" customFormat="1" ht="15.75">
      <c r="A177" s="1" t="s">
        <v>469</v>
      </c>
      <c r="B177" s="1">
        <v>1091.38</v>
      </c>
      <c r="C177" s="1">
        <v>0.3</v>
      </c>
      <c r="D177" s="1">
        <v>-12.929</v>
      </c>
      <c r="E177" s="1">
        <v>13.53</v>
      </c>
      <c r="F177" s="1">
        <v>0.3</v>
      </c>
      <c r="G177" s="1">
        <v>-12.929</v>
      </c>
      <c r="H177" s="1">
        <v>13.53</v>
      </c>
      <c r="I177" s="1">
        <v>4.41</v>
      </c>
    </row>
    <row r="178" spans="1:9" s="1" customFormat="1" ht="15.75">
      <c r="A178" s="1" t="s">
        <v>470</v>
      </c>
      <c r="B178" s="1">
        <v>1094.97</v>
      </c>
      <c r="C178" s="1">
        <v>0.23</v>
      </c>
      <c r="D178" s="1">
        <v>-10.953</v>
      </c>
      <c r="E178" s="1">
        <v>11.413</v>
      </c>
      <c r="F178" s="1">
        <v>0.23</v>
      </c>
      <c r="G178" s="1">
        <v>-10.953</v>
      </c>
      <c r="H178" s="1">
        <v>11.413</v>
      </c>
      <c r="I178" s="1">
        <v>3.728</v>
      </c>
    </row>
    <row r="179" spans="1:9" s="1" customFormat="1" ht="15.75">
      <c r="A179" s="1" t="s">
        <v>471</v>
      </c>
      <c r="B179" s="1">
        <v>1096.19</v>
      </c>
      <c r="C179" s="1">
        <v>0.20600000000000002</v>
      </c>
      <c r="D179" s="1">
        <v>-10.297</v>
      </c>
      <c r="E179" s="1">
        <v>10.709</v>
      </c>
      <c r="F179" s="1">
        <v>0.20600000000000002</v>
      </c>
      <c r="G179" s="1">
        <v>-10.297</v>
      </c>
      <c r="H179" s="1">
        <v>10.709</v>
      </c>
      <c r="I179" s="1">
        <v>3.501</v>
      </c>
    </row>
    <row r="180" spans="1:9" s="1" customFormat="1" ht="15.75">
      <c r="A180" s="1" t="s">
        <v>472</v>
      </c>
      <c r="B180" s="1">
        <v>1105.99</v>
      </c>
      <c r="C180" s="1">
        <v>0.014</v>
      </c>
      <c r="D180" s="1">
        <v>-5.888</v>
      </c>
      <c r="E180" s="1">
        <v>5.916</v>
      </c>
      <c r="F180" s="1">
        <v>0.014</v>
      </c>
      <c r="G180" s="1">
        <v>-5.888</v>
      </c>
      <c r="H180" s="1">
        <v>5.916</v>
      </c>
      <c r="I180" s="1">
        <v>1.967</v>
      </c>
    </row>
    <row r="181" spans="1:9" s="1" customFormat="1" ht="15.75">
      <c r="A181" s="1" t="s">
        <v>473</v>
      </c>
      <c r="B181" s="1">
        <v>1106.3</v>
      </c>
      <c r="C181" s="1">
        <v>0.008</v>
      </c>
      <c r="D181" s="1">
        <v>-5.797</v>
      </c>
      <c r="E181" s="1">
        <v>5.813</v>
      </c>
      <c r="F181" s="1">
        <v>0.008</v>
      </c>
      <c r="G181" s="1">
        <v>-5.797</v>
      </c>
      <c r="H181" s="1">
        <v>5.813</v>
      </c>
      <c r="I181" s="1">
        <v>1.935</v>
      </c>
    </row>
    <row r="182" spans="1:9" s="1" customFormat="1" ht="15.75">
      <c r="A182" s="1" t="s">
        <v>474</v>
      </c>
      <c r="B182" s="1">
        <v>1106.46</v>
      </c>
      <c r="C182" s="1">
        <v>0.005</v>
      </c>
      <c r="D182" s="1">
        <v>-5.75</v>
      </c>
      <c r="E182" s="1">
        <v>5.76</v>
      </c>
      <c r="F182" s="1">
        <v>0.005</v>
      </c>
      <c r="G182" s="1">
        <v>-5.75</v>
      </c>
      <c r="H182" s="1">
        <v>5.76</v>
      </c>
      <c r="I182" s="1">
        <v>1.918</v>
      </c>
    </row>
    <row r="183" spans="1:9" s="1" customFormat="1" ht="15.75">
      <c r="A183" s="1" t="s">
        <v>475</v>
      </c>
      <c r="B183" s="1">
        <v>1108.6</v>
      </c>
      <c r="C183" s="1">
        <v>-0.038</v>
      </c>
      <c r="D183" s="1">
        <v>-5.784</v>
      </c>
      <c r="E183" s="1">
        <v>5.708</v>
      </c>
      <c r="F183" s="1">
        <v>-0.038</v>
      </c>
      <c r="G183" s="1">
        <v>-5.784</v>
      </c>
      <c r="H183" s="1">
        <v>5.708</v>
      </c>
      <c r="I183" s="1">
        <v>1.915</v>
      </c>
    </row>
    <row r="184" spans="1:9" s="1" customFormat="1" ht="15.75">
      <c r="A184" s="1" t="s">
        <v>476</v>
      </c>
      <c r="B184" s="1">
        <v>1108.67</v>
      </c>
      <c r="C184" s="1">
        <v>-0.039</v>
      </c>
      <c r="D184" s="1">
        <v>-5.808</v>
      </c>
      <c r="E184" s="1">
        <v>5.729</v>
      </c>
      <c r="F184" s="1">
        <v>-0.039</v>
      </c>
      <c r="G184" s="1">
        <v>-5.808</v>
      </c>
      <c r="H184" s="1">
        <v>5.729</v>
      </c>
      <c r="I184" s="1">
        <v>1.923</v>
      </c>
    </row>
    <row r="185" spans="1:9" s="1" customFormat="1" ht="15.75">
      <c r="A185" s="1" t="s">
        <v>477</v>
      </c>
      <c r="B185" s="1">
        <v>1109.97</v>
      </c>
      <c r="C185" s="1">
        <v>-0.067</v>
      </c>
      <c r="D185" s="1">
        <v>-6.264</v>
      </c>
      <c r="E185" s="1">
        <v>6.131</v>
      </c>
      <c r="F185" s="1">
        <v>-0.067</v>
      </c>
      <c r="G185" s="1">
        <v>-6.264</v>
      </c>
      <c r="H185" s="1">
        <v>6.131</v>
      </c>
      <c r="I185" s="1">
        <v>2.066</v>
      </c>
    </row>
    <row r="186" spans="1:9" s="1" customFormat="1" ht="15.75">
      <c r="A186" s="1" t="s">
        <v>478</v>
      </c>
      <c r="B186" s="1">
        <v>1111.25</v>
      </c>
      <c r="C186" s="1">
        <v>-0.093</v>
      </c>
      <c r="D186" s="1">
        <v>-6.78</v>
      </c>
      <c r="E186" s="1">
        <v>6.593</v>
      </c>
      <c r="F186" s="1">
        <v>-0.093</v>
      </c>
      <c r="G186" s="1">
        <v>-6.78</v>
      </c>
      <c r="H186" s="1">
        <v>6.593</v>
      </c>
      <c r="I186" s="1">
        <v>2.229</v>
      </c>
    </row>
    <row r="187" spans="1:9" s="1" customFormat="1" ht="15.75">
      <c r="A187" s="1" t="s">
        <v>479</v>
      </c>
      <c r="B187" s="1">
        <v>1113.44</v>
      </c>
      <c r="C187" s="1">
        <v>-0.139</v>
      </c>
      <c r="D187" s="1">
        <v>-7.787</v>
      </c>
      <c r="E187" s="1">
        <v>7.509</v>
      </c>
      <c r="F187" s="1">
        <v>-0.139</v>
      </c>
      <c r="G187" s="1">
        <v>-7.787</v>
      </c>
      <c r="H187" s="1">
        <v>7.509</v>
      </c>
      <c r="I187" s="1">
        <v>2.549</v>
      </c>
    </row>
    <row r="188" spans="1:9" s="1" customFormat="1" ht="15.75">
      <c r="A188" s="1" t="s">
        <v>480</v>
      </c>
      <c r="B188" s="1">
        <v>1114.66</v>
      </c>
      <c r="C188" s="1">
        <v>-0.165</v>
      </c>
      <c r="D188" s="1">
        <v>-8.402</v>
      </c>
      <c r="E188" s="1">
        <v>8.071</v>
      </c>
      <c r="F188" s="1">
        <v>-0.165</v>
      </c>
      <c r="G188" s="1">
        <v>-8.402</v>
      </c>
      <c r="H188" s="1">
        <v>8.071</v>
      </c>
      <c r="I188" s="1">
        <v>2.746</v>
      </c>
    </row>
    <row r="189" spans="1:9" s="1" customFormat="1" ht="15.75">
      <c r="A189" s="1" t="s">
        <v>481</v>
      </c>
      <c r="B189" s="1">
        <v>1123.28</v>
      </c>
      <c r="C189" s="1">
        <v>-0.34600000000000003</v>
      </c>
      <c r="D189" s="1">
        <v>-13.256</v>
      </c>
      <c r="E189" s="1">
        <v>12.564</v>
      </c>
      <c r="F189" s="1">
        <v>-0.34600000000000003</v>
      </c>
      <c r="G189" s="1">
        <v>-13.256</v>
      </c>
      <c r="H189" s="1">
        <v>12.564</v>
      </c>
      <c r="I189" s="1">
        <v>4.303</v>
      </c>
    </row>
    <row r="190" spans="1:9" s="1" customFormat="1" ht="15.75">
      <c r="A190" s="1" t="s">
        <v>482</v>
      </c>
      <c r="B190" s="1">
        <v>1123.59</v>
      </c>
      <c r="C190" s="1">
        <v>-0.352</v>
      </c>
      <c r="D190" s="1">
        <v>-13.437</v>
      </c>
      <c r="E190" s="1">
        <v>12.733</v>
      </c>
      <c r="F190" s="1">
        <v>-0.352</v>
      </c>
      <c r="G190" s="1">
        <v>-13.437</v>
      </c>
      <c r="H190" s="1">
        <v>12.733</v>
      </c>
      <c r="I190" s="1">
        <v>4.362</v>
      </c>
    </row>
    <row r="191" spans="1:9" s="1" customFormat="1" ht="15.75">
      <c r="A191" s="1" t="s">
        <v>483</v>
      </c>
      <c r="B191" s="1">
        <v>1123.75</v>
      </c>
      <c r="C191" s="1">
        <v>-0.356</v>
      </c>
      <c r="D191" s="1">
        <v>-13.536</v>
      </c>
      <c r="E191" s="1">
        <v>12.825</v>
      </c>
      <c r="F191" s="1">
        <v>-0.356</v>
      </c>
      <c r="G191" s="1">
        <v>-13.536</v>
      </c>
      <c r="H191" s="1">
        <v>12.825</v>
      </c>
      <c r="I191" s="1">
        <v>4.393</v>
      </c>
    </row>
    <row r="192" spans="1:9" s="1" customFormat="1" ht="15.75">
      <c r="A192" s="1" t="s">
        <v>484</v>
      </c>
      <c r="B192" s="1">
        <v>1125.89</v>
      </c>
      <c r="C192" s="1">
        <v>-0.367</v>
      </c>
      <c r="D192" s="1">
        <v>-13.555</v>
      </c>
      <c r="E192" s="1">
        <v>12.821</v>
      </c>
      <c r="F192" s="1">
        <v>-0.367</v>
      </c>
      <c r="G192" s="1">
        <v>-13.555</v>
      </c>
      <c r="H192" s="1">
        <v>12.821</v>
      </c>
      <c r="I192" s="1">
        <v>4.396</v>
      </c>
    </row>
    <row r="193" spans="1:9" s="1" customFormat="1" ht="15.75">
      <c r="A193" s="1" t="s">
        <v>485</v>
      </c>
      <c r="B193" s="1">
        <v>1125.96</v>
      </c>
      <c r="C193" s="1">
        <v>-0.366</v>
      </c>
      <c r="D193" s="1">
        <v>-13.51</v>
      </c>
      <c r="E193" s="1">
        <v>12.778</v>
      </c>
      <c r="F193" s="1">
        <v>-0.366</v>
      </c>
      <c r="G193" s="1">
        <v>-13.51</v>
      </c>
      <c r="H193" s="1">
        <v>12.778</v>
      </c>
      <c r="I193" s="1">
        <v>4.381</v>
      </c>
    </row>
    <row r="194" spans="1:9" s="1" customFormat="1" ht="15.75">
      <c r="A194" s="1" t="s">
        <v>486</v>
      </c>
      <c r="B194" s="1">
        <v>1133.87</v>
      </c>
      <c r="C194" s="1">
        <v>-0.28200000000000003</v>
      </c>
      <c r="D194" s="1">
        <v>-9.132</v>
      </c>
      <c r="E194" s="1">
        <v>8.569</v>
      </c>
      <c r="F194" s="1">
        <v>-0.28200000000000003</v>
      </c>
      <c r="G194" s="1">
        <v>-9.132</v>
      </c>
      <c r="H194" s="1">
        <v>8.569</v>
      </c>
      <c r="I194" s="1">
        <v>2.95</v>
      </c>
    </row>
    <row r="195" spans="1:9" s="1" customFormat="1" ht="15.75">
      <c r="A195" s="1" t="s">
        <v>487</v>
      </c>
      <c r="B195" s="1">
        <v>1135.14</v>
      </c>
      <c r="C195" s="1">
        <v>-0.268</v>
      </c>
      <c r="D195" s="1">
        <v>-8.49</v>
      </c>
      <c r="E195" s="1">
        <v>7.954</v>
      </c>
      <c r="F195" s="1">
        <v>-0.268</v>
      </c>
      <c r="G195" s="1">
        <v>-8.49</v>
      </c>
      <c r="H195" s="1">
        <v>7.954</v>
      </c>
      <c r="I195" s="1">
        <v>2.741</v>
      </c>
    </row>
    <row r="196" spans="1:9" s="1" customFormat="1" ht="15.75">
      <c r="A196" s="1" t="s">
        <v>488</v>
      </c>
      <c r="B196" s="1">
        <v>1140.6</v>
      </c>
      <c r="C196" s="1">
        <v>-0.21</v>
      </c>
      <c r="D196" s="1">
        <v>-6.174</v>
      </c>
      <c r="E196" s="1">
        <v>5.755</v>
      </c>
      <c r="F196" s="1">
        <v>-0.21</v>
      </c>
      <c r="G196" s="1">
        <v>-6.174</v>
      </c>
      <c r="H196" s="1">
        <v>5.755</v>
      </c>
      <c r="I196" s="1">
        <v>1.988</v>
      </c>
    </row>
    <row r="197" spans="1:9" s="1" customFormat="1" ht="15.75">
      <c r="A197" s="1" t="s">
        <v>489</v>
      </c>
      <c r="B197" s="1">
        <v>1140.91</v>
      </c>
      <c r="C197" s="1">
        <v>-0.20600000000000002</v>
      </c>
      <c r="D197" s="1">
        <v>-6.077</v>
      </c>
      <c r="E197" s="1">
        <v>5.664</v>
      </c>
      <c r="F197" s="1">
        <v>-0.20600000000000002</v>
      </c>
      <c r="G197" s="1">
        <v>-6.077</v>
      </c>
      <c r="H197" s="1">
        <v>5.664</v>
      </c>
      <c r="I197" s="1">
        <v>1.957</v>
      </c>
    </row>
    <row r="198" spans="1:9" s="1" customFormat="1" ht="15.75">
      <c r="A198" s="1" t="s">
        <v>490</v>
      </c>
      <c r="B198" s="1">
        <v>1141.04</v>
      </c>
      <c r="C198" s="1">
        <v>-0.20500000000000002</v>
      </c>
      <c r="D198" s="1">
        <v>-6.035</v>
      </c>
      <c r="E198" s="1">
        <v>5.625</v>
      </c>
      <c r="F198" s="1">
        <v>-0.20500000000000002</v>
      </c>
      <c r="G198" s="1">
        <v>-6.035</v>
      </c>
      <c r="H198" s="1">
        <v>5.625</v>
      </c>
      <c r="I198" s="1">
        <v>1.943</v>
      </c>
    </row>
    <row r="199" spans="1:9" s="1" customFormat="1" ht="15.75">
      <c r="A199" s="1" t="s">
        <v>491</v>
      </c>
      <c r="B199" s="1">
        <v>1143.58</v>
      </c>
      <c r="C199" s="1">
        <v>-0.203</v>
      </c>
      <c r="D199" s="1">
        <v>-6.185</v>
      </c>
      <c r="E199" s="1">
        <v>5.778</v>
      </c>
      <c r="F199" s="1">
        <v>-0.203</v>
      </c>
      <c r="G199" s="1">
        <v>-6.185</v>
      </c>
      <c r="H199" s="1">
        <v>5.778</v>
      </c>
      <c r="I199" s="1">
        <v>1.994</v>
      </c>
    </row>
    <row r="200" spans="1:9" s="1" customFormat="1" ht="15.75">
      <c r="A200" s="1" t="s">
        <v>492</v>
      </c>
      <c r="B200" s="1">
        <v>1143.64</v>
      </c>
      <c r="C200" s="1">
        <v>-0.20400000000000001</v>
      </c>
      <c r="D200" s="1">
        <v>-6.21</v>
      </c>
      <c r="E200" s="1">
        <v>5.802</v>
      </c>
      <c r="F200" s="1">
        <v>-0.20400000000000001</v>
      </c>
      <c r="G200" s="1">
        <v>-6.21</v>
      </c>
      <c r="H200" s="1">
        <v>5.802</v>
      </c>
      <c r="I200" s="1">
        <v>2.002</v>
      </c>
    </row>
    <row r="201" spans="1:9" s="1" customFormat="1" ht="15.75">
      <c r="A201" s="1" t="s">
        <v>493</v>
      </c>
      <c r="B201" s="1">
        <v>1144.35</v>
      </c>
      <c r="C201" s="1">
        <v>-0.211</v>
      </c>
      <c r="D201" s="1">
        <v>-6.523</v>
      </c>
      <c r="E201" s="1">
        <v>6.102</v>
      </c>
      <c r="F201" s="1">
        <v>-0.211</v>
      </c>
      <c r="G201" s="1">
        <v>-6.523</v>
      </c>
      <c r="H201" s="1">
        <v>6.102</v>
      </c>
      <c r="I201" s="1">
        <v>2.104</v>
      </c>
    </row>
    <row r="202" spans="1:9" s="1" customFormat="1" ht="15.75">
      <c r="A202" s="1" t="s">
        <v>494</v>
      </c>
      <c r="B202" s="1">
        <v>1148.41</v>
      </c>
      <c r="C202" s="1">
        <v>-0.305</v>
      </c>
      <c r="D202" s="1">
        <v>-8.69</v>
      </c>
      <c r="E202" s="1">
        <v>8.08</v>
      </c>
      <c r="F202" s="1">
        <v>-0.305</v>
      </c>
      <c r="G202" s="1">
        <v>-8.69</v>
      </c>
      <c r="H202" s="1">
        <v>8.08</v>
      </c>
      <c r="I202" s="1">
        <v>2.795</v>
      </c>
    </row>
    <row r="203" spans="1:9" s="1" customFormat="1" ht="15.75">
      <c r="A203" s="1" t="s">
        <v>495</v>
      </c>
      <c r="B203" s="1">
        <v>1148.77</v>
      </c>
      <c r="C203" s="1">
        <v>-0.318</v>
      </c>
      <c r="D203" s="1">
        <v>-8.905</v>
      </c>
      <c r="E203" s="1">
        <v>8.268</v>
      </c>
      <c r="F203" s="1">
        <v>-0.318</v>
      </c>
      <c r="G203" s="1">
        <v>-8.905</v>
      </c>
      <c r="H203" s="1">
        <v>8.268</v>
      </c>
      <c r="I203" s="1">
        <v>2.862</v>
      </c>
    </row>
    <row r="204" spans="1:9" s="1" customFormat="1" ht="15.75">
      <c r="A204" s="1" t="s">
        <v>496</v>
      </c>
      <c r="B204" s="1">
        <v>1152.83</v>
      </c>
      <c r="C204" s="1">
        <v>-0.525</v>
      </c>
      <c r="D204" s="1">
        <v>-11.501</v>
      </c>
      <c r="E204" s="1">
        <v>10.45</v>
      </c>
      <c r="F204" s="1">
        <v>-0.525</v>
      </c>
      <c r="G204" s="1">
        <v>-11.501</v>
      </c>
      <c r="H204" s="1">
        <v>10.45</v>
      </c>
      <c r="I204" s="1">
        <v>3.658</v>
      </c>
    </row>
    <row r="205" spans="1:9" s="1" customFormat="1" ht="15.75">
      <c r="A205" s="1" t="s">
        <v>497</v>
      </c>
      <c r="B205" s="1">
        <v>1153.16</v>
      </c>
      <c r="C205" s="1">
        <v>-0.547</v>
      </c>
      <c r="D205" s="1">
        <v>-11.721</v>
      </c>
      <c r="E205" s="1">
        <v>10.628</v>
      </c>
      <c r="F205" s="1">
        <v>-0.547</v>
      </c>
      <c r="G205" s="1">
        <v>-11.721</v>
      </c>
      <c r="H205" s="1">
        <v>10.628</v>
      </c>
      <c r="I205" s="1">
        <v>3.725</v>
      </c>
    </row>
    <row r="206" spans="1:9" s="1" customFormat="1" ht="15.75">
      <c r="A206" s="1" t="s">
        <v>498</v>
      </c>
      <c r="B206" s="1">
        <v>1153.47</v>
      </c>
      <c r="C206" s="1">
        <v>-0.5660000000000001</v>
      </c>
      <c r="D206" s="1">
        <v>-11.927</v>
      </c>
      <c r="E206" s="1">
        <v>10.795</v>
      </c>
      <c r="F206" s="1">
        <v>-0.5660000000000001</v>
      </c>
      <c r="G206" s="1">
        <v>-11.927</v>
      </c>
      <c r="H206" s="1">
        <v>10.795</v>
      </c>
      <c r="I206" s="1">
        <v>3.787</v>
      </c>
    </row>
    <row r="207" spans="1:9" s="1" customFormat="1" ht="15.75">
      <c r="A207" s="1" t="s">
        <v>499</v>
      </c>
      <c r="B207" s="1">
        <v>1153.6</v>
      </c>
      <c r="C207" s="1">
        <v>-0.5750000000000001</v>
      </c>
      <c r="D207" s="1">
        <v>-12.018</v>
      </c>
      <c r="E207" s="1">
        <v>10.868</v>
      </c>
      <c r="F207" s="1">
        <v>-0.5750000000000001</v>
      </c>
      <c r="G207" s="1">
        <v>-12.018</v>
      </c>
      <c r="H207" s="1">
        <v>10.868</v>
      </c>
      <c r="I207" s="1">
        <v>3.814</v>
      </c>
    </row>
    <row r="208" spans="1:9" s="1" customFormat="1" ht="15.75">
      <c r="A208" s="1" t="s">
        <v>500</v>
      </c>
      <c r="B208" s="1">
        <v>1156.55</v>
      </c>
      <c r="C208" s="1">
        <v>-0.657</v>
      </c>
      <c r="D208" s="1">
        <v>-11.88</v>
      </c>
      <c r="E208" s="1">
        <v>10.566</v>
      </c>
      <c r="F208" s="1">
        <v>-0.657</v>
      </c>
      <c r="G208" s="1">
        <v>-11.88</v>
      </c>
      <c r="H208" s="1">
        <v>10.566</v>
      </c>
      <c r="I208" s="1">
        <v>3.741</v>
      </c>
    </row>
    <row r="209" spans="1:9" s="1" customFormat="1" ht="15.75">
      <c r="A209" s="1" t="s">
        <v>501</v>
      </c>
      <c r="B209" s="1">
        <v>1156.61</v>
      </c>
      <c r="C209" s="1">
        <v>-0.656</v>
      </c>
      <c r="D209" s="1">
        <v>-11.834</v>
      </c>
      <c r="E209" s="1">
        <v>10.521</v>
      </c>
      <c r="F209" s="1">
        <v>-0.656</v>
      </c>
      <c r="G209" s="1">
        <v>-11.834</v>
      </c>
      <c r="H209" s="1">
        <v>10.521</v>
      </c>
      <c r="I209" s="1">
        <v>3.726</v>
      </c>
    </row>
    <row r="210" spans="1:9" s="1" customFormat="1" ht="15.75">
      <c r="A210" s="1" t="s">
        <v>502</v>
      </c>
      <c r="B210" s="1">
        <v>1157.31</v>
      </c>
      <c r="C210" s="1">
        <v>-0.649</v>
      </c>
      <c r="D210" s="1">
        <v>-11.294</v>
      </c>
      <c r="E210" s="1">
        <v>9.997</v>
      </c>
      <c r="F210" s="1">
        <v>-0.649</v>
      </c>
      <c r="G210" s="1">
        <v>-11.294</v>
      </c>
      <c r="H210" s="1">
        <v>9.997</v>
      </c>
      <c r="I210" s="1">
        <v>3.548</v>
      </c>
    </row>
    <row r="211" spans="1:9" s="1" customFormat="1" ht="15.75">
      <c r="A211" s="1" t="s">
        <v>503</v>
      </c>
      <c r="B211" s="1">
        <v>1161.38</v>
      </c>
      <c r="C211" s="1">
        <v>-0.661</v>
      </c>
      <c r="D211" s="1">
        <v>-8.347</v>
      </c>
      <c r="E211" s="1">
        <v>7.025</v>
      </c>
      <c r="F211" s="1">
        <v>-0.661</v>
      </c>
      <c r="G211" s="1">
        <v>-8.347</v>
      </c>
      <c r="H211" s="1">
        <v>7.025</v>
      </c>
      <c r="I211" s="1">
        <v>2.562</v>
      </c>
    </row>
    <row r="212" spans="1:9" s="1" customFormat="1" ht="15.75">
      <c r="A212" s="1" t="s">
        <v>504</v>
      </c>
      <c r="B212" s="1">
        <v>1161.74</v>
      </c>
      <c r="C212" s="1">
        <v>-0.668</v>
      </c>
      <c r="D212" s="1">
        <v>-8.105</v>
      </c>
      <c r="E212" s="1">
        <v>6.77</v>
      </c>
      <c r="F212" s="1">
        <v>-0.668</v>
      </c>
      <c r="G212" s="1">
        <v>-8.105</v>
      </c>
      <c r="H212" s="1">
        <v>6.77</v>
      </c>
      <c r="I212" s="1">
        <v>2.479</v>
      </c>
    </row>
    <row r="213" spans="1:9" s="1" customFormat="1" ht="15.75">
      <c r="A213" s="1" t="s">
        <v>505</v>
      </c>
      <c r="B213" s="1">
        <v>1165.8</v>
      </c>
      <c r="C213" s="1">
        <v>-0.793</v>
      </c>
      <c r="D213" s="1">
        <v>-5.749</v>
      </c>
      <c r="E213" s="1">
        <v>4.163</v>
      </c>
      <c r="F213" s="1">
        <v>-0.793</v>
      </c>
      <c r="G213" s="1">
        <v>-5.749</v>
      </c>
      <c r="H213" s="1">
        <v>4.163</v>
      </c>
      <c r="I213" s="1">
        <v>1.652</v>
      </c>
    </row>
    <row r="214" spans="1:9" s="1" customFormat="1" ht="15.75">
      <c r="A214" s="1" t="s">
        <v>506</v>
      </c>
      <c r="B214" s="1">
        <v>1166.13</v>
      </c>
      <c r="C214" s="1">
        <v>-0.808</v>
      </c>
      <c r="D214" s="1">
        <v>-5.606</v>
      </c>
      <c r="E214" s="1">
        <v>3.991</v>
      </c>
      <c r="F214" s="1">
        <v>-0.808</v>
      </c>
      <c r="G214" s="1">
        <v>-5.606</v>
      </c>
      <c r="H214" s="1">
        <v>3.991</v>
      </c>
      <c r="I214" s="1">
        <v>1.599</v>
      </c>
    </row>
    <row r="215" spans="1:9" s="1" customFormat="1" ht="15.75">
      <c r="A215" s="1" t="s">
        <v>507</v>
      </c>
      <c r="B215" s="1">
        <v>1166.43</v>
      </c>
      <c r="C215" s="1">
        <v>-0.8210000000000001</v>
      </c>
      <c r="D215" s="1">
        <v>-5.481</v>
      </c>
      <c r="E215" s="1">
        <v>3.839</v>
      </c>
      <c r="F215" s="1">
        <v>-0.8210000000000001</v>
      </c>
      <c r="G215" s="1">
        <v>-5.481</v>
      </c>
      <c r="H215" s="1">
        <v>3.839</v>
      </c>
      <c r="I215" s="1">
        <v>1.553</v>
      </c>
    </row>
    <row r="216" spans="1:9" s="1" customFormat="1" ht="15.75">
      <c r="A216" s="1" t="s">
        <v>508</v>
      </c>
      <c r="B216" s="1">
        <v>1166.57</v>
      </c>
      <c r="C216" s="1">
        <v>-0.8270000000000001</v>
      </c>
      <c r="D216" s="1">
        <v>-5.43</v>
      </c>
      <c r="E216" s="1">
        <v>3.776</v>
      </c>
      <c r="F216" s="1">
        <v>-0.8270000000000001</v>
      </c>
      <c r="G216" s="1">
        <v>-5.43</v>
      </c>
      <c r="H216" s="1">
        <v>3.776</v>
      </c>
      <c r="I216" s="1">
        <v>1.534</v>
      </c>
    </row>
    <row r="217" spans="1:9" s="1" customFormat="1" ht="15.75">
      <c r="A217" s="1" t="s">
        <v>509</v>
      </c>
      <c r="B217" s="1">
        <v>1169.51</v>
      </c>
      <c r="C217" s="1">
        <v>-1.113</v>
      </c>
      <c r="D217" s="1">
        <v>-5.732</v>
      </c>
      <c r="E217" s="1">
        <v>3.507</v>
      </c>
      <c r="F217" s="1">
        <v>-1.113</v>
      </c>
      <c r="G217" s="1">
        <v>-5.732</v>
      </c>
      <c r="H217" s="1">
        <v>3.507</v>
      </c>
      <c r="I217" s="1">
        <v>1.54</v>
      </c>
    </row>
    <row r="218" spans="1:9" s="1" customFormat="1" ht="15.75">
      <c r="A218" s="1" t="s">
        <v>510</v>
      </c>
      <c r="B218" s="1">
        <v>1169.57</v>
      </c>
      <c r="C218" s="1">
        <v>-1.122</v>
      </c>
      <c r="D218" s="1">
        <v>-5.768</v>
      </c>
      <c r="E218" s="1">
        <v>3.524</v>
      </c>
      <c r="F218" s="1">
        <v>-1.122</v>
      </c>
      <c r="G218" s="1">
        <v>-5.768</v>
      </c>
      <c r="H218" s="1">
        <v>3.524</v>
      </c>
      <c r="I218" s="1">
        <v>1.549</v>
      </c>
    </row>
    <row r="219" spans="1:9" s="1" customFormat="1" ht="15.75">
      <c r="A219" s="1" t="s">
        <v>511</v>
      </c>
      <c r="B219" s="1">
        <v>1170.28</v>
      </c>
      <c r="C219" s="1">
        <v>-1.231</v>
      </c>
      <c r="D219" s="1">
        <v>-6.212</v>
      </c>
      <c r="E219" s="1">
        <v>3.75</v>
      </c>
      <c r="F219" s="1">
        <v>-1.231</v>
      </c>
      <c r="G219" s="1">
        <v>-6.212</v>
      </c>
      <c r="H219" s="1">
        <v>3.75</v>
      </c>
      <c r="I219" s="1">
        <v>1.66</v>
      </c>
    </row>
    <row r="220" spans="1:9" s="1" customFormat="1" ht="15.75">
      <c r="A220" s="1" t="s">
        <v>512</v>
      </c>
      <c r="B220" s="1">
        <v>1174.34</v>
      </c>
      <c r="C220" s="1">
        <v>-1.915</v>
      </c>
      <c r="D220" s="1">
        <v>-9.41</v>
      </c>
      <c r="E220" s="1">
        <v>5.58</v>
      </c>
      <c r="F220" s="1">
        <v>-1.915</v>
      </c>
      <c r="G220" s="1">
        <v>-9.41</v>
      </c>
      <c r="H220" s="1">
        <v>5.58</v>
      </c>
      <c r="I220" s="1">
        <v>2.498</v>
      </c>
    </row>
    <row r="221" spans="1:9" s="1" customFormat="1" ht="15.75">
      <c r="A221" s="1" t="s">
        <v>513</v>
      </c>
      <c r="B221" s="1">
        <v>1174.7</v>
      </c>
      <c r="C221" s="1">
        <v>-1.981</v>
      </c>
      <c r="D221" s="1">
        <v>-9.727</v>
      </c>
      <c r="E221" s="1">
        <v>5.765</v>
      </c>
      <c r="F221" s="1">
        <v>-1.981</v>
      </c>
      <c r="G221" s="1">
        <v>-9.727</v>
      </c>
      <c r="H221" s="1">
        <v>5.765</v>
      </c>
      <c r="I221" s="1">
        <v>2.582</v>
      </c>
    </row>
    <row r="222" spans="1:9" s="1" customFormat="1" ht="15.75">
      <c r="A222" s="1" t="s">
        <v>514</v>
      </c>
      <c r="B222" s="1">
        <v>1178.77</v>
      </c>
      <c r="C222" s="1">
        <v>-2.778</v>
      </c>
      <c r="D222" s="1">
        <v>-13.506</v>
      </c>
      <c r="E222" s="1">
        <v>7.95</v>
      </c>
      <c r="F222" s="1">
        <v>-2.778</v>
      </c>
      <c r="G222" s="1">
        <v>-13.506</v>
      </c>
      <c r="H222" s="1">
        <v>7.95</v>
      </c>
      <c r="I222" s="1">
        <v>3.576</v>
      </c>
    </row>
    <row r="223" spans="1:9" s="1" customFormat="1" ht="15.75">
      <c r="A223" s="1" t="s">
        <v>515</v>
      </c>
      <c r="B223" s="1">
        <v>1179.1</v>
      </c>
      <c r="C223" s="1">
        <v>-2.847</v>
      </c>
      <c r="D223" s="1">
        <v>-13.823</v>
      </c>
      <c r="E223" s="1">
        <v>8.13</v>
      </c>
      <c r="F223" s="1">
        <v>-2.847</v>
      </c>
      <c r="G223" s="1">
        <v>-13.823</v>
      </c>
      <c r="H223" s="1">
        <v>8.13</v>
      </c>
      <c r="I223" s="1">
        <v>3.659</v>
      </c>
    </row>
    <row r="224" spans="1:9" s="1" customFormat="1" ht="15.75">
      <c r="A224" s="1" t="s">
        <v>516</v>
      </c>
      <c r="B224" s="1">
        <v>1179.4</v>
      </c>
      <c r="C224" s="1">
        <v>-2.911</v>
      </c>
      <c r="D224" s="1">
        <v>-14.119</v>
      </c>
      <c r="E224" s="1">
        <v>8.297</v>
      </c>
      <c r="F224" s="1">
        <v>-2.911</v>
      </c>
      <c r="G224" s="1">
        <v>-14.119</v>
      </c>
      <c r="H224" s="1">
        <v>8.297</v>
      </c>
      <c r="I224" s="1">
        <v>3.736</v>
      </c>
    </row>
    <row r="225" spans="1:9" s="1" customFormat="1" ht="15.75">
      <c r="A225" s="1" t="s">
        <v>517</v>
      </c>
      <c r="B225" s="1">
        <v>1179.53</v>
      </c>
      <c r="C225" s="1">
        <v>-2.939</v>
      </c>
      <c r="D225" s="1">
        <v>-14.249</v>
      </c>
      <c r="E225" s="1">
        <v>8.371</v>
      </c>
      <c r="F225" s="1">
        <v>-2.939</v>
      </c>
      <c r="G225" s="1">
        <v>-14.249</v>
      </c>
      <c r="H225" s="1">
        <v>8.371</v>
      </c>
      <c r="I225" s="1">
        <v>3.77</v>
      </c>
    </row>
    <row r="226" spans="1:9" s="1" customFormat="1" ht="15.75">
      <c r="A226" s="1" t="s">
        <v>518</v>
      </c>
      <c r="B226" s="1">
        <v>1182.48</v>
      </c>
      <c r="C226" s="1">
        <v>-3.022</v>
      </c>
      <c r="D226" s="1">
        <v>-14.549</v>
      </c>
      <c r="E226" s="1">
        <v>8.506</v>
      </c>
      <c r="F226" s="1">
        <v>-3.022</v>
      </c>
      <c r="G226" s="1">
        <v>-14.549</v>
      </c>
      <c r="H226" s="1">
        <v>8.506</v>
      </c>
      <c r="I226" s="1">
        <v>3.843</v>
      </c>
    </row>
    <row r="227" spans="1:9" s="1" customFormat="1" ht="15.75">
      <c r="A227" s="1" t="s">
        <v>519</v>
      </c>
      <c r="B227" s="1">
        <v>1182.54</v>
      </c>
      <c r="C227" s="1">
        <v>-3.012</v>
      </c>
      <c r="D227" s="1">
        <v>-14.502</v>
      </c>
      <c r="E227" s="1">
        <v>8.478</v>
      </c>
      <c r="F227" s="1">
        <v>-3.012</v>
      </c>
      <c r="G227" s="1">
        <v>-14.502</v>
      </c>
      <c r="H227" s="1">
        <v>8.478</v>
      </c>
      <c r="I227" s="1">
        <v>3.83</v>
      </c>
    </row>
    <row r="228" spans="1:9" s="1" customFormat="1" ht="15.75">
      <c r="A228" s="1" t="s">
        <v>520</v>
      </c>
      <c r="B228" s="1">
        <v>1183.25</v>
      </c>
      <c r="C228" s="1">
        <v>-2.902</v>
      </c>
      <c r="D228" s="1">
        <v>-13.958</v>
      </c>
      <c r="E228" s="1">
        <v>8.153</v>
      </c>
      <c r="F228" s="1">
        <v>-2.902</v>
      </c>
      <c r="G228" s="1">
        <v>-13.958</v>
      </c>
      <c r="H228" s="1">
        <v>8.153</v>
      </c>
      <c r="I228" s="1">
        <v>3.685</v>
      </c>
    </row>
    <row r="229" spans="1:9" s="1" customFormat="1" ht="15.75">
      <c r="A229" s="1" t="s">
        <v>521</v>
      </c>
      <c r="B229" s="1">
        <v>1187.31</v>
      </c>
      <c r="C229" s="1">
        <v>-2.327</v>
      </c>
      <c r="D229" s="1">
        <v>-10.966</v>
      </c>
      <c r="E229" s="1">
        <v>6.313</v>
      </c>
      <c r="F229" s="1">
        <v>-2.327</v>
      </c>
      <c r="G229" s="1">
        <v>-10.966</v>
      </c>
      <c r="H229" s="1">
        <v>6.313</v>
      </c>
      <c r="I229" s="1">
        <v>2.88</v>
      </c>
    </row>
    <row r="230" spans="1:9" s="1" customFormat="1" ht="15.75">
      <c r="A230" s="1" t="s">
        <v>522</v>
      </c>
      <c r="B230" s="1">
        <v>1187.67</v>
      </c>
      <c r="C230" s="1">
        <v>-2.281</v>
      </c>
      <c r="D230" s="1">
        <v>-10.716</v>
      </c>
      <c r="E230" s="1">
        <v>6.155</v>
      </c>
      <c r="F230" s="1">
        <v>-2.281</v>
      </c>
      <c r="G230" s="1">
        <v>-10.716</v>
      </c>
      <c r="H230" s="1">
        <v>6.155</v>
      </c>
      <c r="I230" s="1">
        <v>2.812</v>
      </c>
    </row>
    <row r="231" spans="1:9" s="1" customFormat="1" ht="15.75">
      <c r="A231" s="1" t="s">
        <v>523</v>
      </c>
      <c r="B231" s="1">
        <v>1191.73</v>
      </c>
      <c r="C231" s="1">
        <v>-1.818</v>
      </c>
      <c r="D231" s="1">
        <v>-8.149</v>
      </c>
      <c r="E231" s="1">
        <v>4.513</v>
      </c>
      <c r="F231" s="1">
        <v>-1.818</v>
      </c>
      <c r="G231" s="1">
        <v>-8.149</v>
      </c>
      <c r="H231" s="1">
        <v>4.513</v>
      </c>
      <c r="I231" s="1">
        <v>2.11</v>
      </c>
    </row>
    <row r="232" spans="1:9" s="1" customFormat="1" ht="15.75">
      <c r="A232" s="1" t="s">
        <v>524</v>
      </c>
      <c r="B232" s="1">
        <v>1192.06</v>
      </c>
      <c r="C232" s="1">
        <v>-1.785</v>
      </c>
      <c r="D232" s="1">
        <v>-7.968</v>
      </c>
      <c r="E232" s="1">
        <v>4.398</v>
      </c>
      <c r="F232" s="1">
        <v>-1.785</v>
      </c>
      <c r="G232" s="1">
        <v>-7.968</v>
      </c>
      <c r="H232" s="1">
        <v>4.398</v>
      </c>
      <c r="I232" s="1">
        <v>2.061</v>
      </c>
    </row>
    <row r="233" spans="1:9" s="1" customFormat="1" ht="15.75">
      <c r="A233" s="1" t="s">
        <v>525</v>
      </c>
      <c r="B233" s="1">
        <v>1192.37</v>
      </c>
      <c r="C233" s="1">
        <v>-1.7550000000000001</v>
      </c>
      <c r="D233" s="1">
        <v>-7.804</v>
      </c>
      <c r="E233" s="1">
        <v>4.295</v>
      </c>
      <c r="F233" s="1">
        <v>-1.7550000000000001</v>
      </c>
      <c r="G233" s="1">
        <v>-7.804</v>
      </c>
      <c r="H233" s="1">
        <v>4.295</v>
      </c>
      <c r="I233" s="1">
        <v>2.016</v>
      </c>
    </row>
    <row r="234" spans="1:9" s="1" customFormat="1" ht="15.75">
      <c r="A234" s="1" t="s">
        <v>526</v>
      </c>
      <c r="B234" s="1">
        <v>1192.5</v>
      </c>
      <c r="C234" s="1">
        <v>-1.741</v>
      </c>
      <c r="D234" s="1">
        <v>-7.734</v>
      </c>
      <c r="E234" s="1">
        <v>4.251</v>
      </c>
      <c r="F234" s="1">
        <v>-1.741</v>
      </c>
      <c r="G234" s="1">
        <v>-7.734</v>
      </c>
      <c r="H234" s="1">
        <v>4.251</v>
      </c>
      <c r="I234" s="1">
        <v>1.998</v>
      </c>
    </row>
    <row r="235" spans="1:9" s="1" customFormat="1" ht="15.75">
      <c r="A235" s="1" t="s">
        <v>527</v>
      </c>
      <c r="B235" s="1">
        <v>1195.04</v>
      </c>
      <c r="C235" s="1">
        <v>-1.702</v>
      </c>
      <c r="D235" s="1">
        <v>-7.522</v>
      </c>
      <c r="E235" s="1">
        <v>4.117</v>
      </c>
      <c r="F235" s="1">
        <v>-1.702</v>
      </c>
      <c r="G235" s="1">
        <v>-7.522</v>
      </c>
      <c r="H235" s="1">
        <v>4.117</v>
      </c>
      <c r="I235" s="1">
        <v>1.94</v>
      </c>
    </row>
    <row r="236" spans="1:9" s="1" customFormat="1" ht="15.75">
      <c r="A236" s="1" t="s">
        <v>528</v>
      </c>
      <c r="B236" s="1">
        <v>1195.1</v>
      </c>
      <c r="C236" s="1">
        <v>-1.706</v>
      </c>
      <c r="D236" s="1">
        <v>-7.543</v>
      </c>
      <c r="E236" s="1">
        <v>4.13</v>
      </c>
      <c r="F236" s="1">
        <v>-1.706</v>
      </c>
      <c r="G236" s="1">
        <v>-7.543</v>
      </c>
      <c r="H236" s="1">
        <v>4.13</v>
      </c>
      <c r="I236" s="1">
        <v>1.945</v>
      </c>
    </row>
    <row r="237" spans="1:9" s="1" customFormat="1" ht="15.75">
      <c r="A237" s="1" t="s">
        <v>529</v>
      </c>
      <c r="B237" s="1">
        <v>1195.17</v>
      </c>
      <c r="C237" s="1">
        <v>-1.711</v>
      </c>
      <c r="D237" s="1">
        <v>-7.567</v>
      </c>
      <c r="E237" s="1">
        <v>4.145</v>
      </c>
      <c r="F237" s="1">
        <v>-1.711</v>
      </c>
      <c r="G237" s="1">
        <v>-7.567</v>
      </c>
      <c r="H237" s="1">
        <v>4.145</v>
      </c>
      <c r="I237" s="1">
        <v>1.952</v>
      </c>
    </row>
    <row r="238" spans="1:9" s="1" customFormat="1" ht="15.75">
      <c r="A238" s="1" t="s">
        <v>530</v>
      </c>
      <c r="B238" s="1">
        <v>1195.62</v>
      </c>
      <c r="C238" s="1">
        <v>-1.743</v>
      </c>
      <c r="D238" s="1">
        <v>-7.737</v>
      </c>
      <c r="E238" s="1">
        <v>4.252</v>
      </c>
      <c r="F238" s="1">
        <v>-1.743</v>
      </c>
      <c r="G238" s="1">
        <v>-7.737</v>
      </c>
      <c r="H238" s="1">
        <v>4.252</v>
      </c>
      <c r="I238" s="1">
        <v>1.998</v>
      </c>
    </row>
    <row r="239" spans="1:9" s="1" customFormat="1" ht="15.75">
      <c r="A239" s="1" t="s">
        <v>531</v>
      </c>
      <c r="B239" s="1">
        <v>1196.34</v>
      </c>
      <c r="C239" s="1">
        <v>-1.792</v>
      </c>
      <c r="D239" s="1">
        <v>-8.024</v>
      </c>
      <c r="E239" s="1">
        <v>4.44</v>
      </c>
      <c r="F239" s="1">
        <v>-1.792</v>
      </c>
      <c r="G239" s="1">
        <v>-8.024</v>
      </c>
      <c r="H239" s="1">
        <v>4.44</v>
      </c>
      <c r="I239" s="1">
        <v>2.077</v>
      </c>
    </row>
    <row r="240" spans="1:9" s="1" customFormat="1" ht="15.75">
      <c r="A240" s="1" t="s">
        <v>532</v>
      </c>
      <c r="B240" s="1">
        <v>1202.44</v>
      </c>
      <c r="C240" s="1">
        <v>-2.338</v>
      </c>
      <c r="D240" s="1">
        <v>-11.238</v>
      </c>
      <c r="E240" s="1">
        <v>6.561</v>
      </c>
      <c r="F240" s="1">
        <v>-2.338</v>
      </c>
      <c r="G240" s="1">
        <v>-11.238</v>
      </c>
      <c r="H240" s="1">
        <v>6.561</v>
      </c>
      <c r="I240" s="1">
        <v>2.966</v>
      </c>
    </row>
    <row r="241" spans="1:9" s="1" customFormat="1" ht="15.75">
      <c r="A241" s="1" t="s">
        <v>533</v>
      </c>
      <c r="B241" s="1">
        <v>1202.8</v>
      </c>
      <c r="C241" s="1">
        <v>-2.378</v>
      </c>
      <c r="D241" s="1">
        <v>-11.458</v>
      </c>
      <c r="E241" s="1">
        <v>6.702</v>
      </c>
      <c r="F241" s="1">
        <v>-2.378</v>
      </c>
      <c r="G241" s="1">
        <v>-11.458</v>
      </c>
      <c r="H241" s="1">
        <v>6.702</v>
      </c>
      <c r="I241" s="1">
        <v>3.027</v>
      </c>
    </row>
    <row r="242" spans="1:9" s="1" customFormat="1" ht="15.75">
      <c r="A242" s="1" t="s">
        <v>534</v>
      </c>
      <c r="B242" s="1">
        <v>1208.89</v>
      </c>
      <c r="C242" s="1">
        <v>-3.178</v>
      </c>
      <c r="D242" s="1">
        <v>-15.529</v>
      </c>
      <c r="E242" s="1">
        <v>9.174</v>
      </c>
      <c r="F242" s="1">
        <v>-3.178</v>
      </c>
      <c r="G242" s="1">
        <v>-15.529</v>
      </c>
      <c r="H242" s="1">
        <v>9.174</v>
      </c>
      <c r="I242" s="1">
        <v>4.117</v>
      </c>
    </row>
    <row r="243" spans="1:9" s="1" customFormat="1" ht="15.75">
      <c r="A243" s="1" t="s">
        <v>535</v>
      </c>
      <c r="B243" s="1">
        <v>1209.72</v>
      </c>
      <c r="C243" s="1">
        <v>-3.304</v>
      </c>
      <c r="D243" s="1">
        <v>-16.122</v>
      </c>
      <c r="E243" s="1">
        <v>9.514</v>
      </c>
      <c r="F243" s="1">
        <v>-3.304</v>
      </c>
      <c r="G243" s="1">
        <v>-16.122</v>
      </c>
      <c r="H243" s="1">
        <v>9.514</v>
      </c>
      <c r="I243" s="1">
        <v>4.273</v>
      </c>
    </row>
    <row r="244" spans="1:9" s="1" customFormat="1" ht="15.75">
      <c r="A244" s="1" t="s">
        <v>536</v>
      </c>
      <c r="B244" s="1">
        <v>1210.03</v>
      </c>
      <c r="C244" s="1">
        <v>-3.35</v>
      </c>
      <c r="D244" s="1">
        <v>-16.34</v>
      </c>
      <c r="E244" s="1">
        <v>9.64</v>
      </c>
      <c r="F244" s="1">
        <v>-3.35</v>
      </c>
      <c r="G244" s="1">
        <v>-16.34</v>
      </c>
      <c r="H244" s="1">
        <v>9.64</v>
      </c>
      <c r="I244" s="1">
        <v>4.33</v>
      </c>
    </row>
    <row r="245" spans="1:9" s="1" customFormat="1" ht="15.75">
      <c r="A245" s="1" t="s">
        <v>537</v>
      </c>
      <c r="B245" s="1">
        <v>1210.19</v>
      </c>
      <c r="C245" s="1">
        <v>-3.375</v>
      </c>
      <c r="D245" s="1">
        <v>-16.459</v>
      </c>
      <c r="E245" s="1">
        <v>9.708</v>
      </c>
      <c r="F245" s="1">
        <v>-3.375</v>
      </c>
      <c r="G245" s="1">
        <v>-16.459</v>
      </c>
      <c r="H245" s="1">
        <v>9.708</v>
      </c>
      <c r="I245" s="1">
        <v>4.361</v>
      </c>
    </row>
    <row r="246" spans="1:9" s="1" customFormat="1" ht="15.75">
      <c r="A246" s="1" t="s">
        <v>538</v>
      </c>
      <c r="B246" s="1">
        <v>1212.33</v>
      </c>
      <c r="C246" s="1">
        <v>-3.384</v>
      </c>
      <c r="D246" s="1">
        <v>-16.461</v>
      </c>
      <c r="E246" s="1">
        <v>9.693</v>
      </c>
      <c r="F246" s="1">
        <v>-3.384</v>
      </c>
      <c r="G246" s="1">
        <v>-16.461</v>
      </c>
      <c r="H246" s="1">
        <v>9.693</v>
      </c>
      <c r="I246" s="1">
        <v>4.359</v>
      </c>
    </row>
    <row r="247" spans="1:9" s="1" customFormat="1" ht="15.75">
      <c r="A247" s="1" t="s">
        <v>539</v>
      </c>
      <c r="B247" s="1">
        <v>1212.4</v>
      </c>
      <c r="C247" s="1">
        <v>-3.373</v>
      </c>
      <c r="D247" s="1">
        <v>-16.406</v>
      </c>
      <c r="E247" s="1">
        <v>9.66</v>
      </c>
      <c r="F247" s="1">
        <v>-3.373</v>
      </c>
      <c r="G247" s="1">
        <v>-16.406</v>
      </c>
      <c r="H247" s="1">
        <v>9.66</v>
      </c>
      <c r="I247" s="1">
        <v>4.344</v>
      </c>
    </row>
    <row r="248" spans="1:9" s="1" customFormat="1" ht="15.75">
      <c r="A248" s="1" t="s">
        <v>540</v>
      </c>
      <c r="B248" s="1">
        <v>1212.47</v>
      </c>
      <c r="C248" s="1">
        <v>-3.363</v>
      </c>
      <c r="D248" s="1">
        <v>-16.358</v>
      </c>
      <c r="E248" s="1">
        <v>9.631</v>
      </c>
      <c r="F248" s="1">
        <v>-3.363</v>
      </c>
      <c r="G248" s="1">
        <v>-16.358</v>
      </c>
      <c r="H248" s="1">
        <v>9.631</v>
      </c>
      <c r="I248" s="1">
        <v>4.332</v>
      </c>
    </row>
    <row r="249" spans="1:9" s="1" customFormat="1" ht="15.75">
      <c r="A249" s="1" t="s">
        <v>541</v>
      </c>
      <c r="B249" s="1">
        <v>1212.93</v>
      </c>
      <c r="C249" s="1">
        <v>-3.297</v>
      </c>
      <c r="D249" s="1">
        <v>-16.031</v>
      </c>
      <c r="E249" s="1">
        <v>9.437</v>
      </c>
      <c r="F249" s="1">
        <v>-3.297</v>
      </c>
      <c r="G249" s="1">
        <v>-16.031</v>
      </c>
      <c r="H249" s="1">
        <v>9.437</v>
      </c>
      <c r="I249" s="1">
        <v>4.245</v>
      </c>
    </row>
    <row r="250" spans="1:9" s="1" customFormat="1" ht="15.75">
      <c r="A250" s="1" t="s">
        <v>542</v>
      </c>
      <c r="B250" s="1">
        <v>1213.02</v>
      </c>
      <c r="C250" s="1">
        <v>-3.284</v>
      </c>
      <c r="D250" s="1">
        <v>-15.968</v>
      </c>
      <c r="E250" s="1">
        <v>9.399</v>
      </c>
      <c r="F250" s="1">
        <v>-3.284</v>
      </c>
      <c r="G250" s="1">
        <v>-15.968</v>
      </c>
      <c r="H250" s="1">
        <v>9.399</v>
      </c>
      <c r="I250" s="1">
        <v>4.228</v>
      </c>
    </row>
    <row r="251" spans="1:9" s="1" customFormat="1" ht="15.75">
      <c r="A251" s="1" t="s">
        <v>543</v>
      </c>
      <c r="B251" s="1">
        <v>1213.17</v>
      </c>
      <c r="C251" s="1">
        <v>-3.262</v>
      </c>
      <c r="D251" s="1">
        <v>-15.859</v>
      </c>
      <c r="E251" s="1">
        <v>9.334</v>
      </c>
      <c r="F251" s="1">
        <v>-3.262</v>
      </c>
      <c r="G251" s="1">
        <v>-15.859</v>
      </c>
      <c r="H251" s="1">
        <v>9.334</v>
      </c>
      <c r="I251" s="1">
        <v>4.199</v>
      </c>
    </row>
    <row r="252" spans="1:9" s="1" customFormat="1" ht="15.75">
      <c r="A252" s="1" t="s">
        <v>544</v>
      </c>
      <c r="B252" s="1">
        <v>1213.63</v>
      </c>
      <c r="C252" s="1">
        <v>-3.196</v>
      </c>
      <c r="D252" s="1">
        <v>-15.533</v>
      </c>
      <c r="E252" s="1">
        <v>9.141</v>
      </c>
      <c r="F252" s="1">
        <v>-3.196</v>
      </c>
      <c r="G252" s="1">
        <v>-15.533</v>
      </c>
      <c r="H252" s="1">
        <v>9.141</v>
      </c>
      <c r="I252" s="1">
        <v>4.112</v>
      </c>
    </row>
    <row r="253" spans="1:9" s="1" customFormat="1" ht="15.75">
      <c r="A253" s="1" t="s">
        <v>545</v>
      </c>
      <c r="B253" s="1">
        <v>1219.73</v>
      </c>
      <c r="C253" s="1">
        <v>-2.445</v>
      </c>
      <c r="D253" s="1">
        <v>-11.474</v>
      </c>
      <c r="E253" s="1">
        <v>6.585</v>
      </c>
      <c r="F253" s="1">
        <v>-2.445</v>
      </c>
      <c r="G253" s="1">
        <v>-11.474</v>
      </c>
      <c r="H253" s="1">
        <v>6.585</v>
      </c>
      <c r="I253" s="1">
        <v>3.01</v>
      </c>
    </row>
    <row r="254" spans="1:9" s="1" customFormat="1" ht="15.75">
      <c r="A254" s="1" t="s">
        <v>546</v>
      </c>
      <c r="B254" s="1">
        <v>1220.09</v>
      </c>
      <c r="C254" s="1">
        <v>-2.408</v>
      </c>
      <c r="D254" s="1">
        <v>-11.254</v>
      </c>
      <c r="E254" s="1">
        <v>6.439</v>
      </c>
      <c r="F254" s="1">
        <v>-2.408</v>
      </c>
      <c r="G254" s="1">
        <v>-11.254</v>
      </c>
      <c r="H254" s="1">
        <v>6.439</v>
      </c>
      <c r="I254" s="1">
        <v>2.949</v>
      </c>
    </row>
    <row r="255" spans="1:9" s="1" customFormat="1" ht="15.75">
      <c r="A255" s="1" t="s">
        <v>547</v>
      </c>
      <c r="B255" s="1">
        <v>1226.18</v>
      </c>
      <c r="C255" s="1">
        <v>-1.909</v>
      </c>
      <c r="D255" s="1">
        <v>-8.065</v>
      </c>
      <c r="E255" s="1">
        <v>4.247</v>
      </c>
      <c r="F255" s="1">
        <v>-1.909</v>
      </c>
      <c r="G255" s="1">
        <v>-8.065</v>
      </c>
      <c r="H255" s="1">
        <v>4.247</v>
      </c>
      <c r="I255" s="1">
        <v>2.052</v>
      </c>
    </row>
    <row r="256" spans="1:9" s="1" customFormat="1" ht="15.75">
      <c r="A256" s="1" t="s">
        <v>548</v>
      </c>
      <c r="B256" s="1">
        <v>1227.05</v>
      </c>
      <c r="C256" s="1">
        <v>-1.857</v>
      </c>
      <c r="D256" s="1">
        <v>-7.73</v>
      </c>
      <c r="E256" s="1">
        <v>4.016</v>
      </c>
      <c r="F256" s="1">
        <v>-1.857</v>
      </c>
      <c r="G256" s="1">
        <v>-7.73</v>
      </c>
      <c r="H256" s="1">
        <v>4.016</v>
      </c>
      <c r="I256" s="1">
        <v>1.958</v>
      </c>
    </row>
    <row r="257" spans="1:9" s="1" customFormat="1" ht="15.75">
      <c r="A257" s="1" t="s">
        <v>549</v>
      </c>
      <c r="B257" s="1">
        <v>1227.35</v>
      </c>
      <c r="C257" s="1">
        <v>-1.838</v>
      </c>
      <c r="D257" s="1">
        <v>-7.62</v>
      </c>
      <c r="E257" s="1">
        <v>3.944</v>
      </c>
      <c r="F257" s="1">
        <v>-1.838</v>
      </c>
      <c r="G257" s="1">
        <v>-7.62</v>
      </c>
      <c r="H257" s="1">
        <v>3.944</v>
      </c>
      <c r="I257" s="1">
        <v>1.927</v>
      </c>
    </row>
    <row r="258" spans="1:9" s="1" customFormat="1" ht="15.75">
      <c r="A258" s="1" t="s">
        <v>550</v>
      </c>
      <c r="B258" s="1">
        <v>1227.48</v>
      </c>
      <c r="C258" s="1">
        <v>-1.83</v>
      </c>
      <c r="D258" s="1">
        <v>-7.573</v>
      </c>
      <c r="E258" s="1">
        <v>3.913</v>
      </c>
      <c r="F258" s="1">
        <v>-1.83</v>
      </c>
      <c r="G258" s="1">
        <v>-7.573</v>
      </c>
      <c r="H258" s="1">
        <v>3.913</v>
      </c>
      <c r="I258" s="1">
        <v>1.914</v>
      </c>
    </row>
    <row r="259" spans="1:9" s="1" customFormat="1" ht="15.75">
      <c r="A259" s="1" t="s">
        <v>551</v>
      </c>
      <c r="B259" s="1">
        <v>1230.02</v>
      </c>
      <c r="C259" s="1">
        <v>-1.906</v>
      </c>
      <c r="D259" s="1">
        <v>-7.824</v>
      </c>
      <c r="E259" s="1">
        <v>4.012</v>
      </c>
      <c r="F259" s="1">
        <v>-1.906</v>
      </c>
      <c r="G259" s="1">
        <v>-7.824</v>
      </c>
      <c r="H259" s="1">
        <v>4.012</v>
      </c>
      <c r="I259" s="1">
        <v>1.973</v>
      </c>
    </row>
    <row r="260" spans="1:9" s="1" customFormat="1" ht="15.75">
      <c r="A260" s="1" t="s">
        <v>552</v>
      </c>
      <c r="B260" s="1">
        <v>1230.08</v>
      </c>
      <c r="C260" s="1">
        <v>-1.913</v>
      </c>
      <c r="D260" s="1">
        <v>-7.856</v>
      </c>
      <c r="E260" s="1">
        <v>4.03</v>
      </c>
      <c r="F260" s="1">
        <v>-1.913</v>
      </c>
      <c r="G260" s="1">
        <v>-7.856</v>
      </c>
      <c r="H260" s="1">
        <v>4.03</v>
      </c>
      <c r="I260" s="1">
        <v>1.981</v>
      </c>
    </row>
    <row r="261" spans="1:9" s="1" customFormat="1" ht="15.75">
      <c r="A261" s="1" t="s">
        <v>553</v>
      </c>
      <c r="B261" s="1">
        <v>1230.79</v>
      </c>
      <c r="C261" s="1">
        <v>-2</v>
      </c>
      <c r="D261" s="1">
        <v>-8.255</v>
      </c>
      <c r="E261" s="1">
        <v>4.256</v>
      </c>
      <c r="F261" s="1">
        <v>-2</v>
      </c>
      <c r="G261" s="1">
        <v>-8.255</v>
      </c>
      <c r="H261" s="1">
        <v>4.256</v>
      </c>
      <c r="I261" s="1">
        <v>2.085</v>
      </c>
    </row>
    <row r="262" spans="1:9" s="1" customFormat="1" ht="15.75">
      <c r="A262" s="1" t="s">
        <v>554</v>
      </c>
      <c r="B262" s="1">
        <v>1234.85</v>
      </c>
      <c r="C262" s="1">
        <v>-2.553</v>
      </c>
      <c r="D262" s="1">
        <v>-10.923</v>
      </c>
      <c r="E262" s="1">
        <v>5.818</v>
      </c>
      <c r="F262" s="1">
        <v>-2.553</v>
      </c>
      <c r="G262" s="1">
        <v>-10.923</v>
      </c>
      <c r="H262" s="1">
        <v>5.818</v>
      </c>
      <c r="I262" s="1">
        <v>2.79</v>
      </c>
    </row>
    <row r="263" spans="1:9" s="1" customFormat="1" ht="15.75">
      <c r="A263" s="1" t="s">
        <v>555</v>
      </c>
      <c r="B263" s="1">
        <v>1235.21</v>
      </c>
      <c r="C263" s="1">
        <v>-2.607</v>
      </c>
      <c r="D263" s="1">
        <v>-11.183</v>
      </c>
      <c r="E263" s="1">
        <v>5.969</v>
      </c>
      <c r="F263" s="1">
        <v>-2.607</v>
      </c>
      <c r="G263" s="1">
        <v>-11.183</v>
      </c>
      <c r="H263" s="1">
        <v>5.969</v>
      </c>
      <c r="I263" s="1">
        <v>2.859</v>
      </c>
    </row>
    <row r="264" spans="1:9" s="1" customFormat="1" ht="15.75">
      <c r="A264" s="1" t="s">
        <v>556</v>
      </c>
      <c r="B264" s="1">
        <v>1239.28</v>
      </c>
      <c r="C264" s="1">
        <v>-3.272</v>
      </c>
      <c r="D264" s="1">
        <v>-14.282</v>
      </c>
      <c r="E264" s="1">
        <v>7.738</v>
      </c>
      <c r="F264" s="1">
        <v>-3.272</v>
      </c>
      <c r="G264" s="1">
        <v>-14.282</v>
      </c>
      <c r="H264" s="1">
        <v>7.738</v>
      </c>
      <c r="I264" s="1">
        <v>3.67</v>
      </c>
    </row>
    <row r="265" spans="1:9" s="1" customFormat="1" ht="15.75">
      <c r="A265" s="1" t="s">
        <v>557</v>
      </c>
      <c r="B265" s="1">
        <v>1239.6</v>
      </c>
      <c r="C265" s="1">
        <v>-3.331</v>
      </c>
      <c r="D265" s="1">
        <v>-14.544</v>
      </c>
      <c r="E265" s="1">
        <v>7.883</v>
      </c>
      <c r="F265" s="1">
        <v>-3.331</v>
      </c>
      <c r="G265" s="1">
        <v>-14.544</v>
      </c>
      <c r="H265" s="1">
        <v>7.883</v>
      </c>
      <c r="I265" s="1">
        <v>3.738</v>
      </c>
    </row>
    <row r="266" spans="1:9" s="1" customFormat="1" ht="15.75">
      <c r="A266" s="1" t="s">
        <v>558</v>
      </c>
      <c r="B266" s="1">
        <v>1239.91</v>
      </c>
      <c r="C266" s="1">
        <v>-3.385</v>
      </c>
      <c r="D266" s="1">
        <v>-14.788</v>
      </c>
      <c r="E266" s="1">
        <v>8.018</v>
      </c>
      <c r="F266" s="1">
        <v>-3.385</v>
      </c>
      <c r="G266" s="1">
        <v>-14.788</v>
      </c>
      <c r="H266" s="1">
        <v>8.018</v>
      </c>
      <c r="I266" s="1">
        <v>3.801</v>
      </c>
    </row>
    <row r="267" spans="1:9" s="1" customFormat="1" ht="15.75">
      <c r="A267" s="1" t="s">
        <v>559</v>
      </c>
      <c r="B267" s="1">
        <v>1240.04</v>
      </c>
      <c r="C267" s="1">
        <v>-3.409</v>
      </c>
      <c r="D267" s="1">
        <v>-14.895</v>
      </c>
      <c r="E267" s="1">
        <v>8.078</v>
      </c>
      <c r="F267" s="1">
        <v>-3.409</v>
      </c>
      <c r="G267" s="1">
        <v>-14.895</v>
      </c>
      <c r="H267" s="1">
        <v>8.078</v>
      </c>
      <c r="I267" s="1">
        <v>3.829</v>
      </c>
    </row>
    <row r="268" spans="1:9" s="1" customFormat="1" ht="15.75">
      <c r="A268" s="1" t="s">
        <v>560</v>
      </c>
      <c r="B268" s="1">
        <v>1242.99</v>
      </c>
      <c r="C268" s="1">
        <v>-3.322</v>
      </c>
      <c r="D268" s="1">
        <v>-14.611</v>
      </c>
      <c r="E268" s="1">
        <v>7.968</v>
      </c>
      <c r="F268" s="1">
        <v>-3.322</v>
      </c>
      <c r="G268" s="1">
        <v>-14.611</v>
      </c>
      <c r="H268" s="1">
        <v>7.968</v>
      </c>
      <c r="I268" s="1">
        <v>3.763</v>
      </c>
    </row>
    <row r="269" spans="1:9" s="1" customFormat="1" ht="15.75">
      <c r="A269" s="1" t="s">
        <v>561</v>
      </c>
      <c r="B269" s="1">
        <v>1243.05</v>
      </c>
      <c r="C269" s="1">
        <v>-3.307</v>
      </c>
      <c r="D269" s="1">
        <v>-14.551</v>
      </c>
      <c r="E269" s="1">
        <v>7.936</v>
      </c>
      <c r="F269" s="1">
        <v>-3.307</v>
      </c>
      <c r="G269" s="1">
        <v>-14.551</v>
      </c>
      <c r="H269" s="1">
        <v>7.936</v>
      </c>
      <c r="I269" s="1">
        <v>3.748</v>
      </c>
    </row>
    <row r="270" spans="1:9" s="1" customFormat="1" ht="15.75">
      <c r="A270" s="1" t="s">
        <v>562</v>
      </c>
      <c r="B270" s="1">
        <v>1243.76</v>
      </c>
      <c r="C270" s="1">
        <v>-3.142</v>
      </c>
      <c r="D270" s="1">
        <v>-13.856</v>
      </c>
      <c r="E270" s="1">
        <v>7.573</v>
      </c>
      <c r="F270" s="1">
        <v>-3.142</v>
      </c>
      <c r="G270" s="1">
        <v>-13.856</v>
      </c>
      <c r="H270" s="1">
        <v>7.573</v>
      </c>
      <c r="I270" s="1">
        <v>3.571</v>
      </c>
    </row>
    <row r="271" spans="1:9" s="1" customFormat="1" ht="15.75">
      <c r="A271" s="1" t="s">
        <v>563</v>
      </c>
      <c r="B271" s="1">
        <v>1247.82</v>
      </c>
      <c r="C271" s="1">
        <v>-2.243</v>
      </c>
      <c r="D271" s="1">
        <v>-10.011</v>
      </c>
      <c r="E271" s="1">
        <v>5.525</v>
      </c>
      <c r="F271" s="1">
        <v>-2.243</v>
      </c>
      <c r="G271" s="1">
        <v>-10.011</v>
      </c>
      <c r="H271" s="1">
        <v>5.525</v>
      </c>
      <c r="I271" s="1">
        <v>2.589</v>
      </c>
    </row>
    <row r="272" spans="1:9" s="1" customFormat="1" ht="15.75">
      <c r="A272" s="1" t="s">
        <v>564</v>
      </c>
      <c r="B272" s="1">
        <v>1248.18</v>
      </c>
      <c r="C272" s="1">
        <v>-2.168</v>
      </c>
      <c r="D272" s="1">
        <v>-9.689</v>
      </c>
      <c r="E272" s="1">
        <v>5.352</v>
      </c>
      <c r="F272" s="1">
        <v>-2.168</v>
      </c>
      <c r="G272" s="1">
        <v>-9.689</v>
      </c>
      <c r="H272" s="1">
        <v>5.352</v>
      </c>
      <c r="I272" s="1">
        <v>2.507</v>
      </c>
    </row>
    <row r="273" spans="1:9" s="1" customFormat="1" ht="15.75">
      <c r="A273" s="1" t="s">
        <v>565</v>
      </c>
      <c r="B273" s="1">
        <v>1252.24</v>
      </c>
      <c r="C273" s="1">
        <v>-1.3820000000000001</v>
      </c>
      <c r="D273" s="1">
        <v>-6.418</v>
      </c>
      <c r="E273" s="1">
        <v>3.654</v>
      </c>
      <c r="F273" s="1">
        <v>-1.3820000000000001</v>
      </c>
      <c r="G273" s="1">
        <v>-6.418</v>
      </c>
      <c r="H273" s="1">
        <v>3.654</v>
      </c>
      <c r="I273" s="1">
        <v>1.679</v>
      </c>
    </row>
    <row r="274" spans="1:9" s="1" customFormat="1" ht="15.75">
      <c r="A274" s="1" t="s">
        <v>566</v>
      </c>
      <c r="B274" s="1">
        <v>1252.57</v>
      </c>
      <c r="C274" s="1">
        <v>-1.323</v>
      </c>
      <c r="D274" s="1">
        <v>-6.199</v>
      </c>
      <c r="E274" s="1">
        <v>3.552</v>
      </c>
      <c r="F274" s="1">
        <v>-1.323</v>
      </c>
      <c r="G274" s="1">
        <v>-6.199</v>
      </c>
      <c r="H274" s="1">
        <v>3.552</v>
      </c>
      <c r="I274" s="1">
        <v>1.625</v>
      </c>
    </row>
    <row r="275" spans="1:9" s="1" customFormat="1" ht="15.75">
      <c r="A275" s="1" t="s">
        <v>567</v>
      </c>
      <c r="B275" s="1">
        <v>1252.88</v>
      </c>
      <c r="C275" s="1">
        <v>-1.269</v>
      </c>
      <c r="D275" s="1">
        <v>-6.004</v>
      </c>
      <c r="E275" s="1">
        <v>3.467</v>
      </c>
      <c r="F275" s="1">
        <v>-1.269</v>
      </c>
      <c r="G275" s="1">
        <v>-6.004</v>
      </c>
      <c r="H275" s="1">
        <v>3.467</v>
      </c>
      <c r="I275" s="1">
        <v>1.578</v>
      </c>
    </row>
    <row r="276" spans="1:9" s="1" customFormat="1" ht="15.75">
      <c r="A276" s="1" t="s">
        <v>568</v>
      </c>
      <c r="B276" s="1">
        <v>1253.01</v>
      </c>
      <c r="C276" s="1">
        <v>-1.245</v>
      </c>
      <c r="D276" s="1">
        <v>-5.921</v>
      </c>
      <c r="E276" s="1">
        <v>3.432</v>
      </c>
      <c r="F276" s="1">
        <v>-1.245</v>
      </c>
      <c r="G276" s="1">
        <v>-5.921</v>
      </c>
      <c r="H276" s="1">
        <v>3.432</v>
      </c>
      <c r="I276" s="1">
        <v>1.559</v>
      </c>
    </row>
    <row r="277" spans="1:9" s="1" customFormat="1" ht="15.75">
      <c r="A277" s="1" t="s">
        <v>569</v>
      </c>
      <c r="B277" s="1">
        <v>1255.96</v>
      </c>
      <c r="C277" s="1">
        <v>-0.905</v>
      </c>
      <c r="D277" s="1">
        <v>-5.56</v>
      </c>
      <c r="E277" s="1">
        <v>3.751</v>
      </c>
      <c r="F277" s="1">
        <v>-0.905</v>
      </c>
      <c r="G277" s="1">
        <v>-5.56</v>
      </c>
      <c r="H277" s="1">
        <v>3.751</v>
      </c>
      <c r="I277" s="1">
        <v>1.552</v>
      </c>
    </row>
    <row r="278" spans="1:9" s="1" customFormat="1" ht="15.75">
      <c r="A278" s="1" t="s">
        <v>570</v>
      </c>
      <c r="B278" s="1">
        <v>1256.02</v>
      </c>
      <c r="C278" s="1">
        <v>-0.901</v>
      </c>
      <c r="D278" s="1">
        <v>-5.583</v>
      </c>
      <c r="E278" s="1">
        <v>3.78</v>
      </c>
      <c r="F278" s="1">
        <v>-0.901</v>
      </c>
      <c r="G278" s="1">
        <v>-5.583</v>
      </c>
      <c r="H278" s="1">
        <v>3.78</v>
      </c>
      <c r="I278" s="1">
        <v>1.56</v>
      </c>
    </row>
    <row r="279" spans="1:9" s="1" customFormat="1" ht="15.75">
      <c r="A279" s="1" t="s">
        <v>571</v>
      </c>
      <c r="B279" s="1">
        <v>1256.72</v>
      </c>
      <c r="C279" s="1">
        <v>-0.86</v>
      </c>
      <c r="D279" s="1">
        <v>-5.865</v>
      </c>
      <c r="E279" s="1">
        <v>4.144</v>
      </c>
      <c r="F279" s="1">
        <v>-0.86</v>
      </c>
      <c r="G279" s="1">
        <v>-5.865</v>
      </c>
      <c r="H279" s="1">
        <v>4.144</v>
      </c>
      <c r="I279" s="1">
        <v>1.668</v>
      </c>
    </row>
    <row r="280" spans="1:9" s="1" customFormat="1" ht="15.75">
      <c r="A280" s="1" t="s">
        <v>572</v>
      </c>
      <c r="B280" s="1">
        <v>1260.79</v>
      </c>
      <c r="C280" s="1">
        <v>-0.682</v>
      </c>
      <c r="D280" s="1">
        <v>-8.129</v>
      </c>
      <c r="E280" s="1">
        <v>6.766</v>
      </c>
      <c r="F280" s="1">
        <v>-0.682</v>
      </c>
      <c r="G280" s="1">
        <v>-8.129</v>
      </c>
      <c r="H280" s="1">
        <v>6.766</v>
      </c>
      <c r="I280" s="1">
        <v>2.483</v>
      </c>
    </row>
    <row r="281" spans="1:9" s="1" customFormat="1" ht="15.75">
      <c r="A281" s="1" t="s">
        <v>573</v>
      </c>
      <c r="B281" s="1">
        <v>1261.15</v>
      </c>
      <c r="C281" s="1">
        <v>-0.671</v>
      </c>
      <c r="D281" s="1">
        <v>-8.364</v>
      </c>
      <c r="E281" s="1">
        <v>7.022</v>
      </c>
      <c r="F281" s="1">
        <v>-0.671</v>
      </c>
      <c r="G281" s="1">
        <v>-8.364</v>
      </c>
      <c r="H281" s="1">
        <v>7.022</v>
      </c>
      <c r="I281" s="1">
        <v>2.564</v>
      </c>
    </row>
    <row r="282" spans="1:9" s="1" customFormat="1" ht="15.75">
      <c r="A282" s="1" t="s">
        <v>574</v>
      </c>
      <c r="B282" s="1">
        <v>1265.21</v>
      </c>
      <c r="C282" s="1">
        <v>-0.605</v>
      </c>
      <c r="D282" s="1">
        <v>-11.215</v>
      </c>
      <c r="E282" s="1">
        <v>10.005</v>
      </c>
      <c r="F282" s="1">
        <v>-0.605</v>
      </c>
      <c r="G282" s="1">
        <v>-11.215</v>
      </c>
      <c r="H282" s="1">
        <v>10.005</v>
      </c>
      <c r="I282" s="1">
        <v>3.537</v>
      </c>
    </row>
    <row r="283" spans="1:9" s="1" customFormat="1" ht="15.75">
      <c r="A283" s="1" t="s">
        <v>575</v>
      </c>
      <c r="B283" s="1">
        <v>1265.54</v>
      </c>
      <c r="C283" s="1">
        <v>-0.604</v>
      </c>
      <c r="D283" s="1">
        <v>-11.458</v>
      </c>
      <c r="E283" s="1">
        <v>10.25</v>
      </c>
      <c r="F283" s="1">
        <v>-0.604</v>
      </c>
      <c r="G283" s="1">
        <v>-11.458</v>
      </c>
      <c r="H283" s="1">
        <v>10.25</v>
      </c>
      <c r="I283" s="1">
        <v>3.618</v>
      </c>
    </row>
    <row r="284" spans="1:9" s="1" customFormat="1" ht="15.75">
      <c r="A284" s="1" t="s">
        <v>576</v>
      </c>
      <c r="B284" s="1">
        <v>1265.84</v>
      </c>
      <c r="C284" s="1">
        <v>-0.603</v>
      </c>
      <c r="D284" s="1">
        <v>-11.684</v>
      </c>
      <c r="E284" s="1">
        <v>10.478</v>
      </c>
      <c r="F284" s="1">
        <v>-0.603</v>
      </c>
      <c r="G284" s="1">
        <v>-11.684</v>
      </c>
      <c r="H284" s="1">
        <v>10.478</v>
      </c>
      <c r="I284" s="1">
        <v>3.694</v>
      </c>
    </row>
    <row r="285" spans="1:9" s="1" customFormat="1" ht="15.75">
      <c r="A285" s="1" t="s">
        <v>577</v>
      </c>
      <c r="B285" s="1">
        <v>1265.98</v>
      </c>
      <c r="C285" s="1">
        <v>-0.603</v>
      </c>
      <c r="D285" s="1">
        <v>-11.784</v>
      </c>
      <c r="E285" s="1">
        <v>10.578</v>
      </c>
      <c r="F285" s="1">
        <v>-0.603</v>
      </c>
      <c r="G285" s="1">
        <v>-11.784</v>
      </c>
      <c r="H285" s="1">
        <v>10.578</v>
      </c>
      <c r="I285" s="1">
        <v>3.727</v>
      </c>
    </row>
    <row r="286" spans="1:9" s="1" customFormat="1" ht="15.75">
      <c r="A286" s="1" t="s">
        <v>578</v>
      </c>
      <c r="B286" s="1">
        <v>1268.92</v>
      </c>
      <c r="C286" s="1">
        <v>-0.494</v>
      </c>
      <c r="D286" s="1">
        <v>-11.873</v>
      </c>
      <c r="E286" s="1">
        <v>10.886</v>
      </c>
      <c r="F286" s="1">
        <v>-0.494</v>
      </c>
      <c r="G286" s="1">
        <v>-11.873</v>
      </c>
      <c r="H286" s="1">
        <v>10.886</v>
      </c>
      <c r="I286" s="1">
        <v>3.793</v>
      </c>
    </row>
    <row r="287" spans="1:9" s="1" customFormat="1" ht="15.75">
      <c r="A287" s="1" t="s">
        <v>579</v>
      </c>
      <c r="B287" s="1">
        <v>1268.98</v>
      </c>
      <c r="C287" s="1">
        <v>-0.489</v>
      </c>
      <c r="D287" s="1">
        <v>-11.832</v>
      </c>
      <c r="E287" s="1">
        <v>10.853</v>
      </c>
      <c r="F287" s="1">
        <v>-0.489</v>
      </c>
      <c r="G287" s="1">
        <v>-11.832</v>
      </c>
      <c r="H287" s="1">
        <v>10.853</v>
      </c>
      <c r="I287" s="1">
        <v>3.781</v>
      </c>
    </row>
    <row r="288" spans="1:9" s="1" customFormat="1" ht="15.75">
      <c r="A288" s="1" t="s">
        <v>580</v>
      </c>
      <c r="B288" s="1">
        <v>1269.69</v>
      </c>
      <c r="C288" s="1">
        <v>-0.44</v>
      </c>
      <c r="D288" s="1">
        <v>-11.35</v>
      </c>
      <c r="E288" s="1">
        <v>10.469</v>
      </c>
      <c r="F288" s="1">
        <v>-0.44</v>
      </c>
      <c r="G288" s="1">
        <v>-11.35</v>
      </c>
      <c r="H288" s="1">
        <v>10.469</v>
      </c>
      <c r="I288" s="1">
        <v>3.637</v>
      </c>
    </row>
    <row r="289" spans="1:9" s="1" customFormat="1" ht="15.75">
      <c r="A289" s="1" t="s">
        <v>581</v>
      </c>
      <c r="B289" s="1">
        <v>1273.75</v>
      </c>
      <c r="C289" s="1">
        <v>-0.214</v>
      </c>
      <c r="D289" s="1">
        <v>-8.723</v>
      </c>
      <c r="E289" s="1">
        <v>8.295</v>
      </c>
      <c r="F289" s="1">
        <v>-0.214</v>
      </c>
      <c r="G289" s="1">
        <v>-8.723</v>
      </c>
      <c r="H289" s="1">
        <v>8.295</v>
      </c>
      <c r="I289" s="1">
        <v>2.836</v>
      </c>
    </row>
    <row r="290" spans="1:9" s="1" customFormat="1" ht="15.75">
      <c r="A290" s="1" t="s">
        <v>582</v>
      </c>
      <c r="B290" s="1">
        <v>1274.11</v>
      </c>
      <c r="C290" s="1">
        <v>-0.199</v>
      </c>
      <c r="D290" s="1">
        <v>-8.505</v>
      </c>
      <c r="E290" s="1">
        <v>8.108</v>
      </c>
      <c r="F290" s="1">
        <v>-0.199</v>
      </c>
      <c r="G290" s="1">
        <v>-8.505</v>
      </c>
      <c r="H290" s="1">
        <v>8.108</v>
      </c>
      <c r="I290" s="1">
        <v>2.769</v>
      </c>
    </row>
    <row r="291" spans="1:9" s="1" customFormat="1" ht="15.75">
      <c r="A291" s="1" t="s">
        <v>583</v>
      </c>
      <c r="B291" s="1">
        <v>1278.18</v>
      </c>
      <c r="C291" s="1">
        <v>-0.085</v>
      </c>
      <c r="D291" s="1">
        <v>-6.317</v>
      </c>
      <c r="E291" s="1">
        <v>6.147</v>
      </c>
      <c r="F291" s="1">
        <v>-0.085</v>
      </c>
      <c r="G291" s="1">
        <v>-6.317</v>
      </c>
      <c r="H291" s="1">
        <v>6.147</v>
      </c>
      <c r="I291" s="1">
        <v>2.077</v>
      </c>
    </row>
    <row r="292" spans="1:9" s="1" customFormat="1" ht="15.75">
      <c r="A292" s="1" t="s">
        <v>584</v>
      </c>
      <c r="B292" s="1">
        <v>1278.51</v>
      </c>
      <c r="C292" s="1">
        <v>-0.08</v>
      </c>
      <c r="D292" s="1">
        <v>-6.167</v>
      </c>
      <c r="E292" s="1">
        <v>6.008</v>
      </c>
      <c r="F292" s="1">
        <v>-0.08</v>
      </c>
      <c r="G292" s="1">
        <v>-6.167</v>
      </c>
      <c r="H292" s="1">
        <v>6.008</v>
      </c>
      <c r="I292" s="1">
        <v>2.029</v>
      </c>
    </row>
    <row r="293" spans="1:9" s="1" customFormat="1" ht="15.75">
      <c r="A293" s="1" t="s">
        <v>585</v>
      </c>
      <c r="B293" s="1">
        <v>1278.81</v>
      </c>
      <c r="C293" s="1">
        <v>-0.076</v>
      </c>
      <c r="D293" s="1">
        <v>-6.033</v>
      </c>
      <c r="E293" s="1">
        <v>5.882</v>
      </c>
      <c r="F293" s="1">
        <v>-0.076</v>
      </c>
      <c r="G293" s="1">
        <v>-6.033</v>
      </c>
      <c r="H293" s="1">
        <v>5.882</v>
      </c>
      <c r="I293" s="1">
        <v>1.986</v>
      </c>
    </row>
    <row r="294" spans="1:9" s="1" customFormat="1" ht="15.75">
      <c r="A294" s="1" t="s">
        <v>586</v>
      </c>
      <c r="B294" s="1">
        <v>1278.94</v>
      </c>
      <c r="C294" s="1">
        <v>-0.074</v>
      </c>
      <c r="D294" s="1">
        <v>-5.976</v>
      </c>
      <c r="E294" s="1">
        <v>5.829</v>
      </c>
      <c r="F294" s="1">
        <v>-0.074</v>
      </c>
      <c r="G294" s="1">
        <v>-5.976</v>
      </c>
      <c r="H294" s="1">
        <v>5.829</v>
      </c>
      <c r="I294" s="1">
        <v>1.967</v>
      </c>
    </row>
    <row r="295" spans="1:9" s="1" customFormat="1" ht="15.75">
      <c r="A295" s="1" t="s">
        <v>587</v>
      </c>
      <c r="B295" s="1">
        <v>1281.48</v>
      </c>
      <c r="C295" s="1">
        <v>-0.046</v>
      </c>
      <c r="D295" s="1">
        <v>-5.802</v>
      </c>
      <c r="E295" s="1">
        <v>5.711</v>
      </c>
      <c r="F295" s="1">
        <v>-0.046</v>
      </c>
      <c r="G295" s="1">
        <v>-5.802</v>
      </c>
      <c r="H295" s="1">
        <v>5.711</v>
      </c>
      <c r="I295" s="1">
        <v>1.919</v>
      </c>
    </row>
    <row r="296" spans="1:9" s="1" customFormat="1" ht="15.75">
      <c r="A296" s="1" t="s">
        <v>588</v>
      </c>
      <c r="B296" s="1">
        <v>1281.54</v>
      </c>
      <c r="C296" s="1">
        <v>-0.045</v>
      </c>
      <c r="D296" s="1">
        <v>-5.819</v>
      </c>
      <c r="E296" s="1">
        <v>5.729</v>
      </c>
      <c r="F296" s="1">
        <v>-0.045</v>
      </c>
      <c r="G296" s="1">
        <v>-5.819</v>
      </c>
      <c r="H296" s="1">
        <v>5.729</v>
      </c>
      <c r="I296" s="1">
        <v>1.925</v>
      </c>
    </row>
    <row r="297" spans="1:9" s="1" customFormat="1" ht="15.75">
      <c r="A297" s="1" t="s">
        <v>589</v>
      </c>
      <c r="B297" s="1">
        <v>1296.17</v>
      </c>
      <c r="C297" s="1">
        <v>0.077</v>
      </c>
      <c r="D297" s="1">
        <v>-12.859</v>
      </c>
      <c r="E297" s="1">
        <v>13.013</v>
      </c>
      <c r="F297" s="1">
        <v>0.077</v>
      </c>
      <c r="G297" s="1">
        <v>-12.859</v>
      </c>
      <c r="H297" s="1">
        <v>13.013</v>
      </c>
      <c r="I297" s="1">
        <v>4.312</v>
      </c>
    </row>
    <row r="298" spans="1:9" s="1" customFormat="1" ht="15.75">
      <c r="A298" s="1" t="s">
        <v>590</v>
      </c>
      <c r="B298" s="1">
        <v>1296.47</v>
      </c>
      <c r="C298" s="1">
        <v>0.079</v>
      </c>
      <c r="D298" s="1">
        <v>-13.032</v>
      </c>
      <c r="E298" s="1">
        <v>13.191</v>
      </c>
      <c r="F298" s="1">
        <v>0.079</v>
      </c>
      <c r="G298" s="1">
        <v>-13.032</v>
      </c>
      <c r="H298" s="1">
        <v>13.191</v>
      </c>
      <c r="I298" s="1">
        <v>4.37</v>
      </c>
    </row>
    <row r="299" spans="1:9" s="1" customFormat="1" ht="15.75">
      <c r="A299" s="1" t="s">
        <v>591</v>
      </c>
      <c r="B299" s="1">
        <v>1296.64</v>
      </c>
      <c r="C299" s="1">
        <v>0.081</v>
      </c>
      <c r="D299" s="1">
        <v>-13.126</v>
      </c>
      <c r="E299" s="1">
        <v>13.287</v>
      </c>
      <c r="F299" s="1">
        <v>0.081</v>
      </c>
      <c r="G299" s="1">
        <v>-13.126</v>
      </c>
      <c r="H299" s="1">
        <v>13.287</v>
      </c>
      <c r="I299" s="1">
        <v>4.402</v>
      </c>
    </row>
    <row r="300" spans="1:9" s="1" customFormat="1" ht="15.75">
      <c r="A300" s="1" t="s">
        <v>592</v>
      </c>
      <c r="B300" s="1">
        <v>1298.77</v>
      </c>
      <c r="C300" s="1">
        <v>0.091</v>
      </c>
      <c r="D300" s="1">
        <v>-13.122</v>
      </c>
      <c r="E300" s="1">
        <v>13.303</v>
      </c>
      <c r="F300" s="1">
        <v>0.091</v>
      </c>
      <c r="G300" s="1">
        <v>-13.122</v>
      </c>
      <c r="H300" s="1">
        <v>13.303</v>
      </c>
      <c r="I300" s="1">
        <v>4.404</v>
      </c>
    </row>
    <row r="301" spans="1:9" s="1" customFormat="1" ht="15.75">
      <c r="A301" s="1" t="s">
        <v>593</v>
      </c>
      <c r="B301" s="1">
        <v>1298.85</v>
      </c>
      <c r="C301" s="1">
        <v>0.091</v>
      </c>
      <c r="D301" s="1">
        <v>-13.078</v>
      </c>
      <c r="E301" s="1">
        <v>13.26</v>
      </c>
      <c r="F301" s="1">
        <v>0.091</v>
      </c>
      <c r="G301" s="1">
        <v>-13.078</v>
      </c>
      <c r="H301" s="1">
        <v>13.26</v>
      </c>
      <c r="I301" s="1">
        <v>4.39</v>
      </c>
    </row>
    <row r="302" spans="1:9" s="1" customFormat="1" ht="15.75">
      <c r="A302" s="1" t="s">
        <v>594</v>
      </c>
      <c r="B302" s="1">
        <v>1313.46</v>
      </c>
      <c r="C302" s="1">
        <v>0.10300000000000001</v>
      </c>
      <c r="D302" s="1">
        <v>-5.867</v>
      </c>
      <c r="E302" s="1">
        <v>6.073</v>
      </c>
      <c r="F302" s="1">
        <v>0.10300000000000001</v>
      </c>
      <c r="G302" s="1">
        <v>-5.867</v>
      </c>
      <c r="H302" s="1">
        <v>6.073</v>
      </c>
      <c r="I302" s="1">
        <v>1.99</v>
      </c>
    </row>
    <row r="303" spans="1:9" s="1" customFormat="1" ht="15.75">
      <c r="A303" s="1" t="s">
        <v>595</v>
      </c>
      <c r="B303" s="1">
        <v>1313.76</v>
      </c>
      <c r="C303" s="1">
        <v>0.10300000000000001</v>
      </c>
      <c r="D303" s="1">
        <v>-5.771</v>
      </c>
      <c r="E303" s="1">
        <v>5.977</v>
      </c>
      <c r="F303" s="1">
        <v>0.10300000000000001</v>
      </c>
      <c r="G303" s="1">
        <v>-5.771</v>
      </c>
      <c r="H303" s="1">
        <v>5.977</v>
      </c>
      <c r="I303" s="1">
        <v>1.958</v>
      </c>
    </row>
    <row r="304" spans="1:9" s="1" customFormat="1" ht="15.75">
      <c r="A304" s="1" t="s">
        <v>596</v>
      </c>
      <c r="B304" s="1">
        <v>1313.93</v>
      </c>
      <c r="C304" s="1">
        <v>0.10300000000000001</v>
      </c>
      <c r="D304" s="1">
        <v>-5.721</v>
      </c>
      <c r="E304" s="1">
        <v>5.928</v>
      </c>
      <c r="F304" s="1">
        <v>0.10300000000000001</v>
      </c>
      <c r="G304" s="1">
        <v>-5.721</v>
      </c>
      <c r="H304" s="1">
        <v>5.928</v>
      </c>
      <c r="I304" s="1">
        <v>1.942</v>
      </c>
    </row>
    <row r="305" spans="1:9" s="1" customFormat="1" ht="15.75">
      <c r="A305" s="1" t="s">
        <v>597</v>
      </c>
      <c r="B305" s="1">
        <v>1316.06</v>
      </c>
      <c r="C305" s="1">
        <v>0.115</v>
      </c>
      <c r="D305" s="1">
        <v>-5.713</v>
      </c>
      <c r="E305" s="1">
        <v>5.942</v>
      </c>
      <c r="F305" s="1">
        <v>0.115</v>
      </c>
      <c r="G305" s="1">
        <v>-5.713</v>
      </c>
      <c r="H305" s="1">
        <v>5.942</v>
      </c>
      <c r="I305" s="1">
        <v>1.942</v>
      </c>
    </row>
    <row r="306" spans="1:9" s="1" customFormat="1" ht="15.75">
      <c r="A306" s="1" t="s">
        <v>598</v>
      </c>
      <c r="B306" s="1">
        <v>1316.14</v>
      </c>
      <c r="C306" s="1">
        <v>0.115</v>
      </c>
      <c r="D306" s="1">
        <v>-5.735</v>
      </c>
      <c r="E306" s="1">
        <v>5.966</v>
      </c>
      <c r="F306" s="1">
        <v>0.115</v>
      </c>
      <c r="G306" s="1">
        <v>-5.735</v>
      </c>
      <c r="H306" s="1">
        <v>5.966</v>
      </c>
      <c r="I306" s="1">
        <v>1.95</v>
      </c>
    </row>
    <row r="307" spans="1:9" s="1" customFormat="1" ht="15.75">
      <c r="A307" s="1" t="s">
        <v>599</v>
      </c>
      <c r="B307" s="1">
        <v>1318.03</v>
      </c>
      <c r="C307" s="1">
        <v>0.134</v>
      </c>
      <c r="D307" s="1">
        <v>-6.375</v>
      </c>
      <c r="E307" s="1">
        <v>6.643</v>
      </c>
      <c r="F307" s="1">
        <v>0.134</v>
      </c>
      <c r="G307" s="1">
        <v>-6.375</v>
      </c>
      <c r="H307" s="1">
        <v>6.643</v>
      </c>
      <c r="I307" s="1">
        <v>2.17</v>
      </c>
    </row>
    <row r="308" spans="1:9" s="1" customFormat="1" ht="15.75">
      <c r="A308" s="1" t="s">
        <v>600</v>
      </c>
      <c r="B308" s="1">
        <v>1322.1</v>
      </c>
      <c r="C308" s="1">
        <v>0.17400000000000002</v>
      </c>
      <c r="D308" s="1">
        <v>-8.139</v>
      </c>
      <c r="E308" s="1">
        <v>8.487</v>
      </c>
      <c r="F308" s="1">
        <v>0.17400000000000002</v>
      </c>
      <c r="G308" s="1">
        <v>-8.139</v>
      </c>
      <c r="H308" s="1">
        <v>8.487</v>
      </c>
      <c r="I308" s="1">
        <v>2.771</v>
      </c>
    </row>
    <row r="309" spans="1:9" s="1" customFormat="1" ht="15.75">
      <c r="A309" s="1" t="s">
        <v>601</v>
      </c>
      <c r="B309" s="1">
        <v>1330.78</v>
      </c>
      <c r="C309" s="1">
        <v>0.26</v>
      </c>
      <c r="D309" s="1">
        <v>-12.733</v>
      </c>
      <c r="E309" s="1">
        <v>13.253</v>
      </c>
      <c r="F309" s="1">
        <v>0.26</v>
      </c>
      <c r="G309" s="1">
        <v>-12.733</v>
      </c>
      <c r="H309" s="1">
        <v>13.253</v>
      </c>
      <c r="I309" s="1">
        <v>4.331</v>
      </c>
    </row>
    <row r="310" spans="1:9" s="1" customFormat="1" ht="15.75">
      <c r="A310" s="1" t="s">
        <v>602</v>
      </c>
      <c r="B310" s="1">
        <v>1331.08</v>
      </c>
      <c r="C310" s="1">
        <v>0.263</v>
      </c>
      <c r="D310" s="1">
        <v>-12.905</v>
      </c>
      <c r="E310" s="1">
        <v>13.431</v>
      </c>
      <c r="F310" s="1">
        <v>0.263</v>
      </c>
      <c r="G310" s="1">
        <v>-12.905</v>
      </c>
      <c r="H310" s="1">
        <v>13.431</v>
      </c>
      <c r="I310" s="1">
        <v>4.389</v>
      </c>
    </row>
    <row r="311" spans="1:9" s="1" customFormat="1" ht="15.75">
      <c r="A311" s="1" t="s">
        <v>603</v>
      </c>
      <c r="B311" s="1">
        <v>1331.22</v>
      </c>
      <c r="C311" s="1">
        <v>0.264</v>
      </c>
      <c r="D311" s="1">
        <v>-12.98</v>
      </c>
      <c r="E311" s="1">
        <v>13.508000000000001</v>
      </c>
      <c r="F311" s="1">
        <v>0.264</v>
      </c>
      <c r="G311" s="1">
        <v>-12.98</v>
      </c>
      <c r="H311" s="1">
        <v>13.508000000000001</v>
      </c>
      <c r="I311" s="1">
        <v>4.415</v>
      </c>
    </row>
    <row r="312" spans="1:9" s="1" customFormat="1" ht="15.75">
      <c r="A312" s="1" t="s">
        <v>604</v>
      </c>
      <c r="B312" s="1">
        <v>1333.76</v>
      </c>
      <c r="C312" s="1">
        <v>0.255</v>
      </c>
      <c r="D312" s="1">
        <v>-12.71</v>
      </c>
      <c r="E312" s="1">
        <v>13.22</v>
      </c>
      <c r="F312" s="1">
        <v>0.255</v>
      </c>
      <c r="G312" s="1">
        <v>-12.71</v>
      </c>
      <c r="H312" s="1">
        <v>13.22</v>
      </c>
      <c r="I312" s="1">
        <v>4.322</v>
      </c>
    </row>
    <row r="313" spans="1:9" s="1" customFormat="1" ht="15.75">
      <c r="A313" s="1" t="s">
        <v>605</v>
      </c>
      <c r="B313" s="1">
        <v>1333.81</v>
      </c>
      <c r="C313" s="1">
        <v>0.254</v>
      </c>
      <c r="D313" s="1">
        <v>-12.665</v>
      </c>
      <c r="E313" s="1">
        <v>13.172</v>
      </c>
      <c r="F313" s="1">
        <v>0.254</v>
      </c>
      <c r="G313" s="1">
        <v>-12.665</v>
      </c>
      <c r="H313" s="1">
        <v>13.172</v>
      </c>
      <c r="I313" s="1">
        <v>4.306</v>
      </c>
    </row>
    <row r="314" spans="1:9" s="1" customFormat="1" ht="15.75">
      <c r="A314" s="1" t="s">
        <v>606</v>
      </c>
      <c r="B314" s="1">
        <v>1334.52</v>
      </c>
      <c r="C314" s="1">
        <v>0.242</v>
      </c>
      <c r="D314" s="1">
        <v>-12.122</v>
      </c>
      <c r="E314" s="1">
        <v>12.605</v>
      </c>
      <c r="F314" s="1">
        <v>0.242</v>
      </c>
      <c r="G314" s="1">
        <v>-12.122</v>
      </c>
      <c r="H314" s="1">
        <v>12.605</v>
      </c>
      <c r="I314" s="1">
        <v>4.121</v>
      </c>
    </row>
    <row r="315" spans="1:9" s="1" customFormat="1" ht="15.75">
      <c r="A315" s="1" t="s">
        <v>607</v>
      </c>
      <c r="B315" s="1">
        <v>1338.58</v>
      </c>
      <c r="C315" s="1">
        <v>0.115</v>
      </c>
      <c r="D315" s="1">
        <v>-9.122</v>
      </c>
      <c r="E315" s="1">
        <v>9.352</v>
      </c>
      <c r="F315" s="1">
        <v>0.115</v>
      </c>
      <c r="G315" s="1">
        <v>-9.122</v>
      </c>
      <c r="H315" s="1">
        <v>9.352</v>
      </c>
      <c r="I315" s="1">
        <v>3.079</v>
      </c>
    </row>
    <row r="316" spans="1:9" s="1" customFormat="1" ht="15.75">
      <c r="A316" s="1" t="s">
        <v>608</v>
      </c>
      <c r="B316" s="1">
        <v>1338.94</v>
      </c>
      <c r="C316" s="1">
        <v>0.099</v>
      </c>
      <c r="D316" s="1">
        <v>-8.869</v>
      </c>
      <c r="E316" s="1">
        <v>9.067</v>
      </c>
      <c r="F316" s="1">
        <v>0.099</v>
      </c>
      <c r="G316" s="1">
        <v>-8.869</v>
      </c>
      <c r="H316" s="1">
        <v>9.067</v>
      </c>
      <c r="I316" s="1">
        <v>2.989</v>
      </c>
    </row>
    <row r="317" spans="1:9" s="1" customFormat="1" ht="15.75">
      <c r="A317" s="1" t="s">
        <v>609</v>
      </c>
      <c r="B317" s="1">
        <v>1343.01</v>
      </c>
      <c r="C317" s="1">
        <v>-0.14</v>
      </c>
      <c r="D317" s="1">
        <v>-6.251</v>
      </c>
      <c r="E317" s="1">
        <v>5.971</v>
      </c>
      <c r="F317" s="1">
        <v>-0.14</v>
      </c>
      <c r="G317" s="1">
        <v>-6.251</v>
      </c>
      <c r="H317" s="1">
        <v>5.971</v>
      </c>
      <c r="I317" s="1">
        <v>2.037</v>
      </c>
    </row>
    <row r="318" spans="1:9" s="1" customFormat="1" ht="15.75">
      <c r="A318" s="1" t="s">
        <v>610</v>
      </c>
      <c r="B318" s="1">
        <v>1343.34</v>
      </c>
      <c r="C318" s="1">
        <v>-0.164</v>
      </c>
      <c r="D318" s="1">
        <v>-6.067</v>
      </c>
      <c r="E318" s="1">
        <v>5.739</v>
      </c>
      <c r="F318" s="1">
        <v>-0.164</v>
      </c>
      <c r="G318" s="1">
        <v>-6.067</v>
      </c>
      <c r="H318" s="1">
        <v>5.739</v>
      </c>
      <c r="I318" s="1">
        <v>1.968</v>
      </c>
    </row>
    <row r="319" spans="1:9" s="1" customFormat="1" ht="15.75">
      <c r="A319" s="1" t="s">
        <v>611</v>
      </c>
      <c r="B319" s="1">
        <v>1343.64</v>
      </c>
      <c r="C319" s="1">
        <v>-0.186</v>
      </c>
      <c r="D319" s="1">
        <v>-5.901</v>
      </c>
      <c r="E319" s="1">
        <v>5.528</v>
      </c>
      <c r="F319" s="1">
        <v>-0.186</v>
      </c>
      <c r="G319" s="1">
        <v>-5.901</v>
      </c>
      <c r="H319" s="1">
        <v>5.528</v>
      </c>
      <c r="I319" s="1">
        <v>1.905</v>
      </c>
    </row>
    <row r="320" spans="1:9" s="1" customFormat="1" ht="15.75">
      <c r="A320" s="1" t="s">
        <v>612</v>
      </c>
      <c r="B320" s="1">
        <v>1343.77</v>
      </c>
      <c r="C320" s="1">
        <v>-0.196</v>
      </c>
      <c r="D320" s="1">
        <v>-5.83</v>
      </c>
      <c r="E320" s="1">
        <v>5.437</v>
      </c>
      <c r="F320" s="1">
        <v>-0.196</v>
      </c>
      <c r="G320" s="1">
        <v>-5.83</v>
      </c>
      <c r="H320" s="1">
        <v>5.437</v>
      </c>
      <c r="I320" s="1">
        <v>1.8780000000000001</v>
      </c>
    </row>
    <row r="321" spans="1:9" s="1" customFormat="1" ht="15.75">
      <c r="A321" s="1" t="s">
        <v>613</v>
      </c>
      <c r="B321" s="1">
        <v>1346.72</v>
      </c>
      <c r="C321" s="1">
        <v>-0.457</v>
      </c>
      <c r="D321" s="1">
        <v>-5.518</v>
      </c>
      <c r="E321" s="1">
        <v>4.603</v>
      </c>
      <c r="F321" s="1">
        <v>-0.457</v>
      </c>
      <c r="G321" s="1">
        <v>-5.518</v>
      </c>
      <c r="H321" s="1">
        <v>4.603</v>
      </c>
      <c r="I321" s="1">
        <v>1.687</v>
      </c>
    </row>
    <row r="322" spans="1:9" s="1" customFormat="1" ht="15.75">
      <c r="A322" s="1" t="s">
        <v>614</v>
      </c>
      <c r="B322" s="1">
        <v>1346.78</v>
      </c>
      <c r="C322" s="1">
        <v>-0.464</v>
      </c>
      <c r="D322" s="1">
        <v>-5.537</v>
      </c>
      <c r="E322" s="1">
        <v>4.609</v>
      </c>
      <c r="F322" s="1">
        <v>-0.464</v>
      </c>
      <c r="G322" s="1">
        <v>-5.537</v>
      </c>
      <c r="H322" s="1">
        <v>4.609</v>
      </c>
      <c r="I322" s="1">
        <v>1.691</v>
      </c>
    </row>
    <row r="323" spans="1:9" s="1" customFormat="1" ht="15.75">
      <c r="A323" s="1" t="s">
        <v>615</v>
      </c>
      <c r="B323" s="1">
        <v>1347.49</v>
      </c>
      <c r="C323" s="1">
        <v>-0.541</v>
      </c>
      <c r="D323" s="1">
        <v>-5.788</v>
      </c>
      <c r="E323" s="1">
        <v>4.705</v>
      </c>
      <c r="F323" s="1">
        <v>-0.541</v>
      </c>
      <c r="G323" s="1">
        <v>-5.788</v>
      </c>
      <c r="H323" s="1">
        <v>4.705</v>
      </c>
      <c r="I323" s="1">
        <v>1.749</v>
      </c>
    </row>
    <row r="324" spans="1:9" s="1" customFormat="1" ht="15.75">
      <c r="A324" s="1" t="s">
        <v>616</v>
      </c>
      <c r="B324" s="1">
        <v>1351.55</v>
      </c>
      <c r="C324" s="1">
        <v>-1.044</v>
      </c>
      <c r="D324" s="1">
        <v>-7.848</v>
      </c>
      <c r="E324" s="1">
        <v>5.761</v>
      </c>
      <c r="F324" s="1">
        <v>-1.044</v>
      </c>
      <c r="G324" s="1">
        <v>-7.848</v>
      </c>
      <c r="H324" s="1">
        <v>5.761</v>
      </c>
      <c r="I324" s="1">
        <v>2.268</v>
      </c>
    </row>
    <row r="325" spans="1:9" s="1" customFormat="1" ht="15.75">
      <c r="A325" s="1" t="s">
        <v>617</v>
      </c>
      <c r="B325" s="1">
        <v>1351.91</v>
      </c>
      <c r="C325" s="1">
        <v>-1.093</v>
      </c>
      <c r="D325" s="1">
        <v>-8.068</v>
      </c>
      <c r="E325" s="1">
        <v>5.882</v>
      </c>
      <c r="F325" s="1">
        <v>-1.093</v>
      </c>
      <c r="G325" s="1">
        <v>-8.068</v>
      </c>
      <c r="H325" s="1">
        <v>5.882</v>
      </c>
      <c r="I325" s="1">
        <v>2.325</v>
      </c>
    </row>
    <row r="326" spans="1:9" s="1" customFormat="1" ht="15.75">
      <c r="A326" s="1" t="s">
        <v>618</v>
      </c>
      <c r="B326" s="1">
        <v>1355.97</v>
      </c>
      <c r="C326" s="1">
        <v>-1.708</v>
      </c>
      <c r="D326" s="1">
        <v>-10.827</v>
      </c>
      <c r="E326" s="1">
        <v>7.411</v>
      </c>
      <c r="F326" s="1">
        <v>-1.708</v>
      </c>
      <c r="G326" s="1">
        <v>-10.827</v>
      </c>
      <c r="H326" s="1">
        <v>7.411</v>
      </c>
      <c r="I326" s="1">
        <v>3.04</v>
      </c>
    </row>
    <row r="327" spans="1:9" s="1" customFormat="1" ht="15.75">
      <c r="A327" s="1" t="s">
        <v>619</v>
      </c>
      <c r="B327" s="1">
        <v>1356.3</v>
      </c>
      <c r="C327" s="1">
        <v>-1.762</v>
      </c>
      <c r="D327" s="1">
        <v>-11.067</v>
      </c>
      <c r="E327" s="1">
        <v>7.543</v>
      </c>
      <c r="F327" s="1">
        <v>-1.762</v>
      </c>
      <c r="G327" s="1">
        <v>-11.067</v>
      </c>
      <c r="H327" s="1">
        <v>7.543</v>
      </c>
      <c r="I327" s="1">
        <v>3.102</v>
      </c>
    </row>
    <row r="328" spans="1:9" s="1" customFormat="1" ht="15.75">
      <c r="A328" s="1" t="s">
        <v>620</v>
      </c>
      <c r="B328" s="1">
        <v>1356.61</v>
      </c>
      <c r="C328" s="1">
        <v>-1.812</v>
      </c>
      <c r="D328" s="1">
        <v>-11.291</v>
      </c>
      <c r="E328" s="1">
        <v>7.666</v>
      </c>
      <c r="F328" s="1">
        <v>-1.812</v>
      </c>
      <c r="G328" s="1">
        <v>-11.291</v>
      </c>
      <c r="H328" s="1">
        <v>7.666</v>
      </c>
      <c r="I328" s="1">
        <v>3.159</v>
      </c>
    </row>
    <row r="329" spans="1:9" s="1" customFormat="1" ht="15.75">
      <c r="A329" s="1" t="s">
        <v>621</v>
      </c>
      <c r="B329" s="1">
        <v>1356.74</v>
      </c>
      <c r="C329" s="1">
        <v>-1.834</v>
      </c>
      <c r="D329" s="1">
        <v>-11.389</v>
      </c>
      <c r="E329" s="1">
        <v>7.72</v>
      </c>
      <c r="F329" s="1">
        <v>-1.834</v>
      </c>
      <c r="G329" s="1">
        <v>-11.389</v>
      </c>
      <c r="H329" s="1">
        <v>7.72</v>
      </c>
      <c r="I329" s="1">
        <v>3.185</v>
      </c>
    </row>
    <row r="330" spans="1:9" s="1" customFormat="1" ht="15.75">
      <c r="A330" s="1" t="s">
        <v>622</v>
      </c>
      <c r="B330" s="1">
        <v>1359.69</v>
      </c>
      <c r="C330" s="1">
        <v>-1.981</v>
      </c>
      <c r="D330" s="1">
        <v>-11.542</v>
      </c>
      <c r="E330" s="1">
        <v>7.581</v>
      </c>
      <c r="F330" s="1">
        <v>-1.981</v>
      </c>
      <c r="G330" s="1">
        <v>-11.542</v>
      </c>
      <c r="H330" s="1">
        <v>7.581</v>
      </c>
      <c r="I330" s="1">
        <v>3.187</v>
      </c>
    </row>
    <row r="331" spans="1:9" s="1" customFormat="1" ht="15.75">
      <c r="A331" s="1" t="s">
        <v>623</v>
      </c>
      <c r="B331" s="1">
        <v>1359.75</v>
      </c>
      <c r="C331" s="1">
        <v>-1.977</v>
      </c>
      <c r="D331" s="1">
        <v>-11.504</v>
      </c>
      <c r="E331" s="1">
        <v>7.551</v>
      </c>
      <c r="F331" s="1">
        <v>-1.977</v>
      </c>
      <c r="G331" s="1">
        <v>-11.504</v>
      </c>
      <c r="H331" s="1">
        <v>7.551</v>
      </c>
      <c r="I331" s="1">
        <v>3.176</v>
      </c>
    </row>
    <row r="332" spans="1:9" s="1" customFormat="1" ht="15.75">
      <c r="A332" s="1" t="s">
        <v>624</v>
      </c>
      <c r="B332" s="1">
        <v>1360.45</v>
      </c>
      <c r="C332" s="1">
        <v>-1.928</v>
      </c>
      <c r="D332" s="1">
        <v>-11.058</v>
      </c>
      <c r="E332" s="1">
        <v>7.202</v>
      </c>
      <c r="F332" s="1">
        <v>-1.928</v>
      </c>
      <c r="G332" s="1">
        <v>-11.058</v>
      </c>
      <c r="H332" s="1">
        <v>7.202</v>
      </c>
      <c r="I332" s="1">
        <v>3.043</v>
      </c>
    </row>
    <row r="333" spans="1:9" s="1" customFormat="1" ht="15.75">
      <c r="A333" s="1" t="s">
        <v>625</v>
      </c>
      <c r="B333" s="1">
        <v>1364.52</v>
      </c>
      <c r="C333" s="1">
        <v>-1.705</v>
      </c>
      <c r="D333" s="1">
        <v>-8.709</v>
      </c>
      <c r="E333" s="1">
        <v>5.3</v>
      </c>
      <c r="F333" s="1">
        <v>-1.705</v>
      </c>
      <c r="G333" s="1">
        <v>-8.709</v>
      </c>
      <c r="H333" s="1">
        <v>5.3</v>
      </c>
      <c r="I333" s="1">
        <v>2.335</v>
      </c>
    </row>
    <row r="334" spans="1:9" s="1" customFormat="1" ht="15.75">
      <c r="A334" s="1" t="s">
        <v>626</v>
      </c>
      <c r="B334" s="1">
        <v>1364.88</v>
      </c>
      <c r="C334" s="1">
        <v>-1.69</v>
      </c>
      <c r="D334" s="1">
        <v>-8.525</v>
      </c>
      <c r="E334" s="1">
        <v>5.145</v>
      </c>
      <c r="F334" s="1">
        <v>-1.69</v>
      </c>
      <c r="G334" s="1">
        <v>-8.525</v>
      </c>
      <c r="H334" s="1">
        <v>5.145</v>
      </c>
      <c r="I334" s="1">
        <v>2.278</v>
      </c>
    </row>
    <row r="335" spans="1:9" s="1" customFormat="1" ht="15.75">
      <c r="A335" s="1" t="s">
        <v>627</v>
      </c>
      <c r="B335" s="1">
        <v>1368.94</v>
      </c>
      <c r="C335" s="1">
        <v>-1.58</v>
      </c>
      <c r="D335" s="1">
        <v>-6.866</v>
      </c>
      <c r="E335" s="1">
        <v>3.707</v>
      </c>
      <c r="F335" s="1">
        <v>-1.58</v>
      </c>
      <c r="G335" s="1">
        <v>-6.866</v>
      </c>
      <c r="H335" s="1">
        <v>3.707</v>
      </c>
      <c r="I335" s="1">
        <v>1.762</v>
      </c>
    </row>
    <row r="336" spans="1:9" s="1" customFormat="1" ht="15.75">
      <c r="A336" s="1" t="s">
        <v>628</v>
      </c>
      <c r="B336" s="1">
        <v>1369.27</v>
      </c>
      <c r="C336" s="1">
        <v>-1.575</v>
      </c>
      <c r="D336" s="1">
        <v>-6.777</v>
      </c>
      <c r="E336" s="1">
        <v>3.6270000000000002</v>
      </c>
      <c r="F336" s="1">
        <v>-1.575</v>
      </c>
      <c r="G336" s="1">
        <v>-6.777</v>
      </c>
      <c r="H336" s="1">
        <v>3.6270000000000002</v>
      </c>
      <c r="I336" s="1">
        <v>1.734</v>
      </c>
    </row>
    <row r="337" spans="1:9" s="1" customFormat="1" ht="15.75">
      <c r="A337" s="1" t="s">
        <v>629</v>
      </c>
      <c r="B337" s="1">
        <v>1369.57</v>
      </c>
      <c r="C337" s="1">
        <v>-1.571</v>
      </c>
      <c r="D337" s="1">
        <v>-6.701</v>
      </c>
      <c r="E337" s="1">
        <v>3.558</v>
      </c>
      <c r="F337" s="1">
        <v>-1.571</v>
      </c>
      <c r="G337" s="1">
        <v>-6.701</v>
      </c>
      <c r="H337" s="1">
        <v>3.558</v>
      </c>
      <c r="I337" s="1">
        <v>1.71</v>
      </c>
    </row>
    <row r="338" spans="1:9" s="1" customFormat="1" ht="15.75">
      <c r="A338" s="1" t="s">
        <v>630</v>
      </c>
      <c r="B338" s="1">
        <v>1369.71</v>
      </c>
      <c r="C338" s="1">
        <v>-1.569</v>
      </c>
      <c r="D338" s="1">
        <v>-6.669</v>
      </c>
      <c r="E338" s="1">
        <v>3.531</v>
      </c>
      <c r="F338" s="1">
        <v>-1.569</v>
      </c>
      <c r="G338" s="1">
        <v>-6.669</v>
      </c>
      <c r="H338" s="1">
        <v>3.531</v>
      </c>
      <c r="I338" s="1">
        <v>1.7</v>
      </c>
    </row>
    <row r="339" spans="1:9" s="1" customFormat="1" ht="15.75">
      <c r="A339" s="1" t="s">
        <v>631</v>
      </c>
      <c r="B339" s="1">
        <v>1372.65</v>
      </c>
      <c r="C339" s="1">
        <v>-1.805</v>
      </c>
      <c r="D339" s="1">
        <v>-7.474</v>
      </c>
      <c r="E339" s="1">
        <v>3.864</v>
      </c>
      <c r="F339" s="1">
        <v>-1.805</v>
      </c>
      <c r="G339" s="1">
        <v>-7.474</v>
      </c>
      <c r="H339" s="1">
        <v>3.864</v>
      </c>
      <c r="I339" s="1">
        <v>1.89</v>
      </c>
    </row>
    <row r="340" spans="1:9" s="1" customFormat="1" ht="15.75">
      <c r="A340" s="1" t="s">
        <v>632</v>
      </c>
      <c r="B340" s="1">
        <v>1372.71</v>
      </c>
      <c r="C340" s="1">
        <v>-1.816</v>
      </c>
      <c r="D340" s="1">
        <v>-7.521</v>
      </c>
      <c r="E340" s="1">
        <v>3.89</v>
      </c>
      <c r="F340" s="1">
        <v>-1.816</v>
      </c>
      <c r="G340" s="1">
        <v>-7.521</v>
      </c>
      <c r="H340" s="1">
        <v>3.89</v>
      </c>
      <c r="I340" s="1">
        <v>1.902</v>
      </c>
    </row>
    <row r="341" spans="1:9" s="1" customFormat="1" ht="15.75">
      <c r="A341" s="1" t="s">
        <v>633</v>
      </c>
      <c r="B341" s="1">
        <v>1373.42</v>
      </c>
      <c r="C341" s="1">
        <v>-1.941</v>
      </c>
      <c r="D341" s="1">
        <v>-8.086</v>
      </c>
      <c r="E341" s="1">
        <v>4.204</v>
      </c>
      <c r="F341" s="1">
        <v>-1.941</v>
      </c>
      <c r="G341" s="1">
        <v>-8.086</v>
      </c>
      <c r="H341" s="1">
        <v>4.204</v>
      </c>
      <c r="I341" s="1">
        <v>2.048</v>
      </c>
    </row>
    <row r="342" spans="1:9" s="1" customFormat="1" ht="15.75">
      <c r="A342" s="1" t="s">
        <v>634</v>
      </c>
      <c r="B342" s="1">
        <v>1377.48</v>
      </c>
      <c r="C342" s="1">
        <v>-2.72</v>
      </c>
      <c r="D342" s="1">
        <v>-11.709</v>
      </c>
      <c r="E342" s="1">
        <v>6.27</v>
      </c>
      <c r="F342" s="1">
        <v>-2.72</v>
      </c>
      <c r="G342" s="1">
        <v>-11.709</v>
      </c>
      <c r="H342" s="1">
        <v>6.27</v>
      </c>
      <c r="I342" s="1">
        <v>2.997</v>
      </c>
    </row>
    <row r="343" spans="1:9" s="1" customFormat="1" ht="15.75">
      <c r="A343" s="1" t="s">
        <v>635</v>
      </c>
      <c r="B343" s="1">
        <v>1377.84</v>
      </c>
      <c r="C343" s="1">
        <v>-2.793</v>
      </c>
      <c r="D343" s="1">
        <v>-12.051</v>
      </c>
      <c r="E343" s="1">
        <v>6.464</v>
      </c>
      <c r="F343" s="1">
        <v>-2.793</v>
      </c>
      <c r="G343" s="1">
        <v>-12.051</v>
      </c>
      <c r="H343" s="1">
        <v>6.464</v>
      </c>
      <c r="I343" s="1">
        <v>3.086</v>
      </c>
    </row>
    <row r="344" spans="1:9" s="1" customFormat="1" ht="15.75">
      <c r="A344" s="1" t="s">
        <v>636</v>
      </c>
      <c r="B344" s="1">
        <v>1381.91</v>
      </c>
      <c r="C344" s="1">
        <v>-3.685</v>
      </c>
      <c r="D344" s="1">
        <v>-16.054</v>
      </c>
      <c r="E344" s="1">
        <v>8.684</v>
      </c>
      <c r="F344" s="1">
        <v>-3.685</v>
      </c>
      <c r="G344" s="1">
        <v>-16.054</v>
      </c>
      <c r="H344" s="1">
        <v>8.684</v>
      </c>
      <c r="I344" s="1">
        <v>4.123</v>
      </c>
    </row>
    <row r="345" spans="1:9" s="1" customFormat="1" ht="15.75">
      <c r="A345" s="1" t="s">
        <v>637</v>
      </c>
      <c r="B345" s="1">
        <v>1382.24</v>
      </c>
      <c r="C345" s="1">
        <v>-3.761</v>
      </c>
      <c r="D345" s="1">
        <v>-16.387</v>
      </c>
      <c r="E345" s="1">
        <v>8.864</v>
      </c>
      <c r="F345" s="1">
        <v>-3.761</v>
      </c>
      <c r="G345" s="1">
        <v>-16.387</v>
      </c>
      <c r="H345" s="1">
        <v>8.864</v>
      </c>
      <c r="I345" s="1">
        <v>4.209</v>
      </c>
    </row>
    <row r="346" spans="1:9" s="1" customFormat="1" ht="15.75">
      <c r="A346" s="1" t="s">
        <v>638</v>
      </c>
      <c r="B346" s="1">
        <v>1382.54</v>
      </c>
      <c r="C346" s="1">
        <v>-3.832</v>
      </c>
      <c r="D346" s="1">
        <v>-16.697</v>
      </c>
      <c r="E346" s="1">
        <v>9.032</v>
      </c>
      <c r="F346" s="1">
        <v>-3.832</v>
      </c>
      <c r="G346" s="1">
        <v>-16.697</v>
      </c>
      <c r="H346" s="1">
        <v>9.032</v>
      </c>
      <c r="I346" s="1">
        <v>4.288</v>
      </c>
    </row>
    <row r="347" spans="1:9" s="1" customFormat="1" ht="15.75">
      <c r="A347" s="1" t="s">
        <v>639</v>
      </c>
      <c r="B347" s="1">
        <v>1382.67</v>
      </c>
      <c r="C347" s="1">
        <v>-3.864</v>
      </c>
      <c r="D347" s="1">
        <v>-16.832</v>
      </c>
      <c r="E347" s="1">
        <v>9.105</v>
      </c>
      <c r="F347" s="1">
        <v>-3.864</v>
      </c>
      <c r="G347" s="1">
        <v>-16.832</v>
      </c>
      <c r="H347" s="1">
        <v>9.105</v>
      </c>
      <c r="I347" s="1">
        <v>4.323</v>
      </c>
    </row>
    <row r="348" spans="1:9" s="1" customFormat="1" ht="15.75">
      <c r="A348" s="1" t="s">
        <v>640</v>
      </c>
      <c r="B348" s="1">
        <v>1385.21</v>
      </c>
      <c r="C348" s="1">
        <v>-3.939</v>
      </c>
      <c r="D348" s="1">
        <v>-17.177</v>
      </c>
      <c r="E348" s="1">
        <v>9.299</v>
      </c>
      <c r="F348" s="1">
        <v>-3.939</v>
      </c>
      <c r="G348" s="1">
        <v>-17.177</v>
      </c>
      <c r="H348" s="1">
        <v>9.299</v>
      </c>
      <c r="I348" s="1">
        <v>4.413</v>
      </c>
    </row>
    <row r="349" spans="1:9" s="1" customFormat="1" ht="15.75">
      <c r="A349" s="1" t="s">
        <v>641</v>
      </c>
      <c r="B349" s="1">
        <v>1385.27</v>
      </c>
      <c r="C349" s="1">
        <v>-3.929</v>
      </c>
      <c r="D349" s="1">
        <v>-17.133</v>
      </c>
      <c r="E349" s="1">
        <v>9.276</v>
      </c>
      <c r="F349" s="1">
        <v>-3.929</v>
      </c>
      <c r="G349" s="1">
        <v>-17.133</v>
      </c>
      <c r="H349" s="1">
        <v>9.276</v>
      </c>
      <c r="I349" s="1">
        <v>4.401</v>
      </c>
    </row>
    <row r="350" spans="1:9" s="1" customFormat="1" ht="15.75">
      <c r="A350" s="1" t="s">
        <v>642</v>
      </c>
      <c r="B350" s="1">
        <v>1385.34</v>
      </c>
      <c r="C350" s="1">
        <v>-3.917</v>
      </c>
      <c r="D350" s="1">
        <v>-17.083</v>
      </c>
      <c r="E350" s="1">
        <v>9.249</v>
      </c>
      <c r="F350" s="1">
        <v>-3.917</v>
      </c>
      <c r="G350" s="1">
        <v>-17.083</v>
      </c>
      <c r="H350" s="1">
        <v>9.249</v>
      </c>
      <c r="I350" s="1">
        <v>4.389</v>
      </c>
    </row>
    <row r="351" spans="1:9" s="1" customFormat="1" ht="15.75">
      <c r="A351" s="1" t="s">
        <v>643</v>
      </c>
      <c r="B351" s="1">
        <v>1385.8</v>
      </c>
      <c r="C351" s="1">
        <v>-3.837</v>
      </c>
      <c r="D351" s="1">
        <v>-16.74</v>
      </c>
      <c r="E351" s="1">
        <v>9.066</v>
      </c>
      <c r="F351" s="1">
        <v>-3.837</v>
      </c>
      <c r="G351" s="1">
        <v>-16.74</v>
      </c>
      <c r="H351" s="1">
        <v>9.066</v>
      </c>
      <c r="I351" s="1">
        <v>4.301</v>
      </c>
    </row>
    <row r="352" spans="1:9" s="1" customFormat="1" ht="15.75">
      <c r="A352" s="1" t="s">
        <v>644</v>
      </c>
      <c r="B352" s="1">
        <v>1386.52</v>
      </c>
      <c r="C352" s="1">
        <v>-3.711</v>
      </c>
      <c r="D352" s="1">
        <v>-16.204</v>
      </c>
      <c r="E352" s="1">
        <v>8.781</v>
      </c>
      <c r="F352" s="1">
        <v>-3.711</v>
      </c>
      <c r="G352" s="1">
        <v>-16.204</v>
      </c>
      <c r="H352" s="1">
        <v>8.781</v>
      </c>
      <c r="I352" s="1">
        <v>4.164</v>
      </c>
    </row>
    <row r="353" spans="1:9" s="1" customFormat="1" ht="15.75">
      <c r="A353" s="1" t="s">
        <v>645</v>
      </c>
      <c r="B353" s="1">
        <v>1392.61</v>
      </c>
      <c r="C353" s="1">
        <v>-2.771</v>
      </c>
      <c r="D353" s="1">
        <v>-11.92</v>
      </c>
      <c r="E353" s="1">
        <v>6.377</v>
      </c>
      <c r="F353" s="1">
        <v>-2.771</v>
      </c>
      <c r="G353" s="1">
        <v>-11.92</v>
      </c>
      <c r="H353" s="1">
        <v>6.377</v>
      </c>
      <c r="I353" s="1">
        <v>3.05</v>
      </c>
    </row>
    <row r="354" spans="1:9" s="1" customFormat="1" ht="15.75">
      <c r="A354" s="1" t="s">
        <v>646</v>
      </c>
      <c r="B354" s="1">
        <v>1392.97</v>
      </c>
      <c r="C354" s="1">
        <v>-2.723</v>
      </c>
      <c r="D354" s="1">
        <v>-11.686</v>
      </c>
      <c r="E354" s="1">
        <v>6.24</v>
      </c>
      <c r="F354" s="1">
        <v>-2.723</v>
      </c>
      <c r="G354" s="1">
        <v>-11.686</v>
      </c>
      <c r="H354" s="1">
        <v>6.24</v>
      </c>
      <c r="I354" s="1">
        <v>2.988</v>
      </c>
    </row>
    <row r="355" spans="1:9" s="1" customFormat="1" ht="15.75">
      <c r="A355" s="1" t="s">
        <v>647</v>
      </c>
      <c r="B355" s="1">
        <v>1399.07</v>
      </c>
      <c r="C355" s="1">
        <v>-2.036</v>
      </c>
      <c r="D355" s="1">
        <v>-8.249</v>
      </c>
      <c r="E355" s="1">
        <v>4.177</v>
      </c>
      <c r="F355" s="1">
        <v>-2.036</v>
      </c>
      <c r="G355" s="1">
        <v>-8.249</v>
      </c>
      <c r="H355" s="1">
        <v>4.177</v>
      </c>
      <c r="I355" s="1">
        <v>2.071</v>
      </c>
    </row>
    <row r="356" spans="1:9" s="1" customFormat="1" ht="15.75">
      <c r="A356" s="1" t="s">
        <v>648</v>
      </c>
      <c r="B356" s="1">
        <v>1399.9</v>
      </c>
      <c r="C356" s="1">
        <v>-1.96</v>
      </c>
      <c r="D356" s="1">
        <v>-7.889</v>
      </c>
      <c r="E356" s="1">
        <v>3.969</v>
      </c>
      <c r="F356" s="1">
        <v>-1.96</v>
      </c>
      <c r="G356" s="1">
        <v>-7.889</v>
      </c>
      <c r="H356" s="1">
        <v>3.969</v>
      </c>
      <c r="I356" s="1">
        <v>1.976</v>
      </c>
    </row>
    <row r="357" spans="1:9" s="1" customFormat="1" ht="15.75">
      <c r="A357" s="1" t="s">
        <v>649</v>
      </c>
      <c r="B357" s="1">
        <v>1400.2</v>
      </c>
      <c r="C357" s="1">
        <v>-1.932</v>
      </c>
      <c r="D357" s="1">
        <v>-7.764</v>
      </c>
      <c r="E357" s="1">
        <v>3.901</v>
      </c>
      <c r="F357" s="1">
        <v>-1.932</v>
      </c>
      <c r="G357" s="1">
        <v>-7.764</v>
      </c>
      <c r="H357" s="1">
        <v>3.901</v>
      </c>
      <c r="I357" s="1">
        <v>1.944</v>
      </c>
    </row>
    <row r="358" spans="1:9" s="1" customFormat="1" ht="15.75">
      <c r="A358" s="1" t="s">
        <v>650</v>
      </c>
      <c r="B358" s="1">
        <v>1400.37</v>
      </c>
      <c r="C358" s="1">
        <v>-1.917</v>
      </c>
      <c r="D358" s="1">
        <v>-7.699</v>
      </c>
      <c r="E358" s="1">
        <v>3.866</v>
      </c>
      <c r="F358" s="1">
        <v>-1.917</v>
      </c>
      <c r="G358" s="1">
        <v>-7.699</v>
      </c>
      <c r="H358" s="1">
        <v>3.866</v>
      </c>
      <c r="I358" s="1">
        <v>1.928</v>
      </c>
    </row>
    <row r="359" spans="1:9" s="1" customFormat="1" ht="15.75">
      <c r="A359" s="1" t="s">
        <v>651</v>
      </c>
      <c r="B359" s="1">
        <v>1402.5</v>
      </c>
      <c r="C359" s="1">
        <v>-1.89</v>
      </c>
      <c r="D359" s="1">
        <v>-7.67</v>
      </c>
      <c r="E359" s="1">
        <v>3.89</v>
      </c>
      <c r="F359" s="1">
        <v>-1.89</v>
      </c>
      <c r="G359" s="1">
        <v>-7.67</v>
      </c>
      <c r="H359" s="1">
        <v>3.89</v>
      </c>
      <c r="I359" s="1">
        <v>1.927</v>
      </c>
    </row>
    <row r="360" spans="1:9" s="1" customFormat="1" ht="15.75">
      <c r="A360" s="1" t="s">
        <v>652</v>
      </c>
      <c r="B360" s="1">
        <v>1402.58</v>
      </c>
      <c r="C360" s="1">
        <v>-1.895</v>
      </c>
      <c r="D360" s="1">
        <v>-7.698</v>
      </c>
      <c r="E360" s="1">
        <v>3.908</v>
      </c>
      <c r="F360" s="1">
        <v>-1.895</v>
      </c>
      <c r="G360" s="1">
        <v>-7.698</v>
      </c>
      <c r="H360" s="1">
        <v>3.908</v>
      </c>
      <c r="I360" s="1">
        <v>1.934</v>
      </c>
    </row>
    <row r="361" spans="1:9" s="1" customFormat="1" ht="15.75">
      <c r="A361" s="1" t="s">
        <v>653</v>
      </c>
      <c r="B361" s="1">
        <v>1402.65</v>
      </c>
      <c r="C361" s="1">
        <v>-1.9</v>
      </c>
      <c r="D361" s="1">
        <v>-7.723</v>
      </c>
      <c r="E361" s="1">
        <v>3.924</v>
      </c>
      <c r="F361" s="1">
        <v>-1.9</v>
      </c>
      <c r="G361" s="1">
        <v>-7.723</v>
      </c>
      <c r="H361" s="1">
        <v>3.924</v>
      </c>
      <c r="I361" s="1">
        <v>1.941</v>
      </c>
    </row>
    <row r="362" spans="1:9" s="1" customFormat="1" ht="15.75">
      <c r="A362" s="1" t="s">
        <v>654</v>
      </c>
      <c r="B362" s="1">
        <v>1403.1</v>
      </c>
      <c r="C362" s="1">
        <v>-1.93</v>
      </c>
      <c r="D362" s="1">
        <v>-7.898</v>
      </c>
      <c r="E362" s="1">
        <v>4.038</v>
      </c>
      <c r="F362" s="1">
        <v>-1.93</v>
      </c>
      <c r="G362" s="1">
        <v>-7.898</v>
      </c>
      <c r="H362" s="1">
        <v>4.038</v>
      </c>
      <c r="I362" s="1">
        <v>1.989</v>
      </c>
    </row>
    <row r="363" spans="1:9" s="1" customFormat="1" ht="15.75">
      <c r="A363" s="1" t="s">
        <v>655</v>
      </c>
      <c r="B363" s="1">
        <v>1403.19</v>
      </c>
      <c r="C363" s="1">
        <v>-1.936</v>
      </c>
      <c r="D363" s="1">
        <v>-7.933</v>
      </c>
      <c r="E363" s="1">
        <v>4.061</v>
      </c>
      <c r="F363" s="1">
        <v>-1.936</v>
      </c>
      <c r="G363" s="1">
        <v>-7.933</v>
      </c>
      <c r="H363" s="1">
        <v>4.061</v>
      </c>
      <c r="I363" s="1">
        <v>1.999</v>
      </c>
    </row>
    <row r="364" spans="1:9" s="1" customFormat="1" ht="15.75">
      <c r="A364" s="1" t="s">
        <v>656</v>
      </c>
      <c r="B364" s="1">
        <v>1403.35</v>
      </c>
      <c r="C364" s="1">
        <v>-1.946</v>
      </c>
      <c r="D364" s="1">
        <v>-7.994</v>
      </c>
      <c r="E364" s="1">
        <v>4.102</v>
      </c>
      <c r="F364" s="1">
        <v>-1.946</v>
      </c>
      <c r="G364" s="1">
        <v>-7.994</v>
      </c>
      <c r="H364" s="1">
        <v>4.102</v>
      </c>
      <c r="I364" s="1">
        <v>2.016</v>
      </c>
    </row>
    <row r="365" spans="1:9" s="1" customFormat="1" ht="15.75">
      <c r="A365" s="1" t="s">
        <v>657</v>
      </c>
      <c r="B365" s="1">
        <v>1403.8</v>
      </c>
      <c r="C365" s="1">
        <v>-1.976</v>
      </c>
      <c r="D365" s="1">
        <v>-8.184</v>
      </c>
      <c r="E365" s="1">
        <v>4.231</v>
      </c>
      <c r="F365" s="1">
        <v>-1.976</v>
      </c>
      <c r="G365" s="1">
        <v>-8.184</v>
      </c>
      <c r="H365" s="1">
        <v>4.231</v>
      </c>
      <c r="I365" s="1">
        <v>2.069</v>
      </c>
    </row>
    <row r="366" spans="1:9" s="1" customFormat="1" ht="15.75">
      <c r="A366" s="1" t="s">
        <v>658</v>
      </c>
      <c r="B366" s="1">
        <v>1409.9</v>
      </c>
      <c r="C366" s="1">
        <v>-2.508</v>
      </c>
      <c r="D366" s="1">
        <v>-11.455</v>
      </c>
      <c r="E366" s="1">
        <v>6.439</v>
      </c>
      <c r="F366" s="1">
        <v>-2.508</v>
      </c>
      <c r="G366" s="1">
        <v>-11.455</v>
      </c>
      <c r="H366" s="1">
        <v>6.439</v>
      </c>
      <c r="I366" s="1">
        <v>2.982</v>
      </c>
    </row>
    <row r="367" spans="1:9" s="1" customFormat="1" ht="15.75">
      <c r="A367" s="1" t="s">
        <v>659</v>
      </c>
      <c r="B367" s="1">
        <v>1410.26</v>
      </c>
      <c r="C367" s="1">
        <v>-2.547</v>
      </c>
      <c r="D367" s="1">
        <v>-11.679</v>
      </c>
      <c r="E367" s="1">
        <v>6.586</v>
      </c>
      <c r="F367" s="1">
        <v>-2.547</v>
      </c>
      <c r="G367" s="1">
        <v>-11.679</v>
      </c>
      <c r="H367" s="1">
        <v>6.586</v>
      </c>
      <c r="I367" s="1">
        <v>3.044</v>
      </c>
    </row>
    <row r="368" spans="1:9" s="1" customFormat="1" ht="15.75">
      <c r="A368" s="1" t="s">
        <v>660</v>
      </c>
      <c r="B368" s="1">
        <v>1416.36</v>
      </c>
      <c r="C368" s="1">
        <v>-3.331</v>
      </c>
      <c r="D368" s="1">
        <v>-15.8</v>
      </c>
      <c r="E368" s="1">
        <v>9.138</v>
      </c>
      <c r="F368" s="1">
        <v>-3.331</v>
      </c>
      <c r="G368" s="1">
        <v>-15.8</v>
      </c>
      <c r="H368" s="1">
        <v>9.138</v>
      </c>
      <c r="I368" s="1">
        <v>4.156</v>
      </c>
    </row>
    <row r="369" spans="1:9" s="1" customFormat="1" ht="15.75">
      <c r="A369" s="1" t="s">
        <v>661</v>
      </c>
      <c r="B369" s="1">
        <v>1416.77</v>
      </c>
      <c r="C369" s="1">
        <v>-3.393</v>
      </c>
      <c r="D369" s="1">
        <v>-16.099</v>
      </c>
      <c r="E369" s="1">
        <v>9.312</v>
      </c>
      <c r="F369" s="1">
        <v>-3.393</v>
      </c>
      <c r="G369" s="1">
        <v>-16.099</v>
      </c>
      <c r="H369" s="1">
        <v>9.312</v>
      </c>
      <c r="I369" s="1">
        <v>4.235</v>
      </c>
    </row>
    <row r="370" spans="1:9" s="1" customFormat="1" ht="15.75">
      <c r="A370" s="1" t="s">
        <v>662</v>
      </c>
      <c r="B370" s="1">
        <v>1417.08</v>
      </c>
      <c r="C370" s="1">
        <v>-3.439</v>
      </c>
      <c r="D370" s="1">
        <v>-16.319</v>
      </c>
      <c r="E370" s="1">
        <v>9.441</v>
      </c>
      <c r="F370" s="1">
        <v>-3.439</v>
      </c>
      <c r="G370" s="1">
        <v>-16.319</v>
      </c>
      <c r="H370" s="1">
        <v>9.441</v>
      </c>
      <c r="I370" s="1">
        <v>4.293</v>
      </c>
    </row>
    <row r="371" spans="1:9" s="1" customFormat="1" ht="15.75">
      <c r="A371" s="1" t="s">
        <v>663</v>
      </c>
      <c r="B371" s="1">
        <v>1417.19</v>
      </c>
      <c r="C371" s="1">
        <v>-3.456</v>
      </c>
      <c r="D371" s="1">
        <v>-16.399</v>
      </c>
      <c r="E371" s="1">
        <v>9.488</v>
      </c>
      <c r="F371" s="1">
        <v>-3.456</v>
      </c>
      <c r="G371" s="1">
        <v>-16.399</v>
      </c>
      <c r="H371" s="1">
        <v>9.488</v>
      </c>
      <c r="I371" s="1">
        <v>4.315</v>
      </c>
    </row>
    <row r="372" spans="1:9" s="1" customFormat="1" ht="15.75">
      <c r="A372" s="1" t="s">
        <v>664</v>
      </c>
      <c r="B372" s="1">
        <v>1417.49</v>
      </c>
      <c r="C372" s="1">
        <v>-3.501</v>
      </c>
      <c r="D372" s="1">
        <v>-16.62</v>
      </c>
      <c r="E372" s="1">
        <v>9.617</v>
      </c>
      <c r="F372" s="1">
        <v>-3.501</v>
      </c>
      <c r="G372" s="1">
        <v>-16.62</v>
      </c>
      <c r="H372" s="1">
        <v>9.617</v>
      </c>
      <c r="I372" s="1">
        <v>4.373</v>
      </c>
    </row>
    <row r="373" spans="1:9" s="1" customFormat="1" ht="15.75">
      <c r="A373" s="1" t="s">
        <v>665</v>
      </c>
      <c r="B373" s="1">
        <v>1417.66</v>
      </c>
      <c r="C373" s="1">
        <v>-3.526</v>
      </c>
      <c r="D373" s="1">
        <v>-16.739</v>
      </c>
      <c r="E373" s="1">
        <v>9.688</v>
      </c>
      <c r="F373" s="1">
        <v>-3.526</v>
      </c>
      <c r="G373" s="1">
        <v>-16.739</v>
      </c>
      <c r="H373" s="1">
        <v>9.688</v>
      </c>
      <c r="I373" s="1">
        <v>4.404</v>
      </c>
    </row>
    <row r="374" spans="1:9" s="1" customFormat="1" ht="15.75">
      <c r="A374" s="1" t="s">
        <v>666</v>
      </c>
      <c r="B374" s="1">
        <v>1419.79</v>
      </c>
      <c r="C374" s="1">
        <v>-3.516</v>
      </c>
      <c r="D374" s="1">
        <v>-16.731</v>
      </c>
      <c r="E374" s="1">
        <v>9.699</v>
      </c>
      <c r="F374" s="1">
        <v>-3.516</v>
      </c>
      <c r="G374" s="1">
        <v>-16.731</v>
      </c>
      <c r="H374" s="1">
        <v>9.699</v>
      </c>
      <c r="I374" s="1">
        <v>4.405</v>
      </c>
    </row>
    <row r="375" spans="1:9" s="1" customFormat="1" ht="15.75">
      <c r="A375" s="1" t="s">
        <v>667</v>
      </c>
      <c r="B375" s="1">
        <v>1419.87</v>
      </c>
      <c r="C375" s="1">
        <v>-3.503</v>
      </c>
      <c r="D375" s="1">
        <v>-16.675</v>
      </c>
      <c r="E375" s="1">
        <v>9.668</v>
      </c>
      <c r="F375" s="1">
        <v>-3.503</v>
      </c>
      <c r="G375" s="1">
        <v>-16.675</v>
      </c>
      <c r="H375" s="1">
        <v>9.668</v>
      </c>
      <c r="I375" s="1">
        <v>4.39</v>
      </c>
    </row>
    <row r="376" spans="1:9" s="1" customFormat="1" ht="15.75">
      <c r="A376" s="1" t="s">
        <v>668</v>
      </c>
      <c r="B376" s="1">
        <v>1419.93</v>
      </c>
      <c r="C376" s="1">
        <v>-3.493</v>
      </c>
      <c r="D376" s="1">
        <v>-16.626</v>
      </c>
      <c r="E376" s="1">
        <v>9.64</v>
      </c>
      <c r="F376" s="1">
        <v>-3.493</v>
      </c>
      <c r="G376" s="1">
        <v>-16.626</v>
      </c>
      <c r="H376" s="1">
        <v>9.64</v>
      </c>
      <c r="I376" s="1">
        <v>4.378</v>
      </c>
    </row>
    <row r="377" spans="1:9" s="1" customFormat="1" ht="15.75">
      <c r="A377" s="1" t="s">
        <v>669</v>
      </c>
      <c r="B377" s="1">
        <v>1420.39</v>
      </c>
      <c r="C377" s="1">
        <v>-3.42</v>
      </c>
      <c r="D377" s="1">
        <v>-16.291</v>
      </c>
      <c r="E377" s="1">
        <v>9.451</v>
      </c>
      <c r="F377" s="1">
        <v>-3.42</v>
      </c>
      <c r="G377" s="1">
        <v>-16.291</v>
      </c>
      <c r="H377" s="1">
        <v>9.451</v>
      </c>
      <c r="I377" s="1">
        <v>4.29</v>
      </c>
    </row>
    <row r="378" spans="1:9" s="1" customFormat="1" ht="15.75">
      <c r="A378" s="1" t="s">
        <v>670</v>
      </c>
      <c r="B378" s="1">
        <v>1420.48</v>
      </c>
      <c r="C378" s="1">
        <v>-3.406</v>
      </c>
      <c r="D378" s="1">
        <v>-16.226</v>
      </c>
      <c r="E378" s="1">
        <v>9.414</v>
      </c>
      <c r="F378" s="1">
        <v>-3.406</v>
      </c>
      <c r="G378" s="1">
        <v>-16.226</v>
      </c>
      <c r="H378" s="1">
        <v>9.414</v>
      </c>
      <c r="I378" s="1">
        <v>4.273</v>
      </c>
    </row>
    <row r="379" spans="1:9" s="1" customFormat="1" ht="15.75">
      <c r="A379" s="1" t="s">
        <v>671</v>
      </c>
      <c r="B379" s="1">
        <v>1420.63</v>
      </c>
      <c r="C379" s="1">
        <v>-3.382</v>
      </c>
      <c r="D379" s="1">
        <v>-16.115</v>
      </c>
      <c r="E379" s="1">
        <v>9.352</v>
      </c>
      <c r="F379" s="1">
        <v>-3.382</v>
      </c>
      <c r="G379" s="1">
        <v>-16.115</v>
      </c>
      <c r="H379" s="1">
        <v>9.352</v>
      </c>
      <c r="I379" s="1">
        <v>4.244</v>
      </c>
    </row>
    <row r="380" spans="1:9" s="1" customFormat="1" ht="15.75">
      <c r="A380" s="1" t="s">
        <v>672</v>
      </c>
      <c r="B380" s="1">
        <v>1421.09</v>
      </c>
      <c r="C380" s="1">
        <v>-3.309</v>
      </c>
      <c r="D380" s="1">
        <v>-15.781</v>
      </c>
      <c r="E380" s="1">
        <v>9.164</v>
      </c>
      <c r="F380" s="1">
        <v>-3.309</v>
      </c>
      <c r="G380" s="1">
        <v>-15.781</v>
      </c>
      <c r="H380" s="1">
        <v>9.164</v>
      </c>
      <c r="I380" s="1">
        <v>4.157</v>
      </c>
    </row>
    <row r="381" spans="1:9" s="1" customFormat="1" ht="15.75">
      <c r="A381" s="1" t="s">
        <v>673</v>
      </c>
      <c r="B381" s="1">
        <v>1427.19</v>
      </c>
      <c r="C381" s="1">
        <v>-2.466</v>
      </c>
      <c r="D381" s="1">
        <v>-11.612</v>
      </c>
      <c r="E381" s="1">
        <v>6.679</v>
      </c>
      <c r="F381" s="1">
        <v>-2.466</v>
      </c>
      <c r="G381" s="1">
        <v>-11.612</v>
      </c>
      <c r="H381" s="1">
        <v>6.679</v>
      </c>
      <c r="I381" s="1">
        <v>3.049</v>
      </c>
    </row>
    <row r="382" spans="1:9" s="1" customFormat="1" ht="15.75">
      <c r="A382" s="1" t="s">
        <v>674</v>
      </c>
      <c r="B382" s="1">
        <v>1427.55</v>
      </c>
      <c r="C382" s="1">
        <v>-2.424</v>
      </c>
      <c r="D382" s="1">
        <v>-11.385</v>
      </c>
      <c r="E382" s="1">
        <v>6.537</v>
      </c>
      <c r="F382" s="1">
        <v>-2.424</v>
      </c>
      <c r="G382" s="1">
        <v>-11.385</v>
      </c>
      <c r="H382" s="1">
        <v>6.537</v>
      </c>
      <c r="I382" s="1">
        <v>2.987</v>
      </c>
    </row>
    <row r="383" spans="1:9" s="1" customFormat="1" ht="15.75">
      <c r="A383" s="1" t="s">
        <v>675</v>
      </c>
      <c r="B383" s="1">
        <v>1433.64</v>
      </c>
      <c r="C383" s="1">
        <v>-1.835</v>
      </c>
      <c r="D383" s="1">
        <v>-8.063</v>
      </c>
      <c r="E383" s="1">
        <v>4.393</v>
      </c>
      <c r="F383" s="1">
        <v>-1.835</v>
      </c>
      <c r="G383" s="1">
        <v>-8.063</v>
      </c>
      <c r="H383" s="1">
        <v>4.393</v>
      </c>
      <c r="I383" s="1">
        <v>2.076</v>
      </c>
    </row>
    <row r="384" spans="1:9" s="1" customFormat="1" ht="15.75">
      <c r="A384" s="1" t="s">
        <v>676</v>
      </c>
      <c r="B384" s="1">
        <v>1434.48</v>
      </c>
      <c r="C384" s="1">
        <v>-1.772</v>
      </c>
      <c r="D384" s="1">
        <v>-7.718</v>
      </c>
      <c r="E384" s="1">
        <v>4.173</v>
      </c>
      <c r="F384" s="1">
        <v>-1.772</v>
      </c>
      <c r="G384" s="1">
        <v>-7.718</v>
      </c>
      <c r="H384" s="1">
        <v>4.173</v>
      </c>
      <c r="I384" s="1">
        <v>1.982</v>
      </c>
    </row>
    <row r="385" spans="1:9" s="1" customFormat="1" ht="15.75">
      <c r="A385" s="1" t="s">
        <v>677</v>
      </c>
      <c r="B385" s="1">
        <v>1434.78</v>
      </c>
      <c r="C385" s="1">
        <v>-1.749</v>
      </c>
      <c r="D385" s="1">
        <v>-7.599</v>
      </c>
      <c r="E385" s="1">
        <v>4.101</v>
      </c>
      <c r="F385" s="1">
        <v>-1.749</v>
      </c>
      <c r="G385" s="1">
        <v>-7.599</v>
      </c>
      <c r="H385" s="1">
        <v>4.101</v>
      </c>
      <c r="I385" s="1">
        <v>1.95</v>
      </c>
    </row>
    <row r="386" spans="1:9" s="1" customFormat="1" ht="15.75">
      <c r="A386" s="1" t="s">
        <v>678</v>
      </c>
      <c r="B386" s="1">
        <v>1434.95</v>
      </c>
      <c r="C386" s="1">
        <v>-1.737</v>
      </c>
      <c r="D386" s="1">
        <v>-7.537</v>
      </c>
      <c r="E386" s="1">
        <v>4.064</v>
      </c>
      <c r="F386" s="1">
        <v>-1.737</v>
      </c>
      <c r="G386" s="1">
        <v>-7.537</v>
      </c>
      <c r="H386" s="1">
        <v>4.064</v>
      </c>
      <c r="I386" s="1">
        <v>1.933</v>
      </c>
    </row>
    <row r="387" spans="1:9" s="1" customFormat="1" ht="15.75">
      <c r="A387" s="1" t="s">
        <v>679</v>
      </c>
      <c r="B387" s="1">
        <v>1437.08</v>
      </c>
      <c r="C387" s="1">
        <v>-1.729</v>
      </c>
      <c r="D387" s="1">
        <v>-7.531</v>
      </c>
      <c r="E387" s="1">
        <v>4.074</v>
      </c>
      <c r="F387" s="1">
        <v>-1.729</v>
      </c>
      <c r="G387" s="1">
        <v>-7.531</v>
      </c>
      <c r="H387" s="1">
        <v>4.074</v>
      </c>
      <c r="I387" s="1">
        <v>1.934</v>
      </c>
    </row>
    <row r="388" spans="1:9" s="1" customFormat="1" ht="15.75">
      <c r="A388" s="1" t="s">
        <v>680</v>
      </c>
      <c r="B388" s="1">
        <v>1437.16</v>
      </c>
      <c r="C388" s="1">
        <v>-1.734</v>
      </c>
      <c r="D388" s="1">
        <v>-7.559</v>
      </c>
      <c r="E388" s="1">
        <v>4.091</v>
      </c>
      <c r="F388" s="1">
        <v>-1.734</v>
      </c>
      <c r="G388" s="1">
        <v>-7.559</v>
      </c>
      <c r="H388" s="1">
        <v>4.091</v>
      </c>
      <c r="I388" s="1">
        <v>1.942</v>
      </c>
    </row>
    <row r="389" spans="1:9" s="1" customFormat="1" ht="15.75">
      <c r="A389" s="1" t="s">
        <v>681</v>
      </c>
      <c r="B389" s="1">
        <v>1437.22</v>
      </c>
      <c r="C389" s="1">
        <v>-1.739</v>
      </c>
      <c r="D389" s="1">
        <v>-7.585</v>
      </c>
      <c r="E389" s="1">
        <v>4.107</v>
      </c>
      <c r="F389" s="1">
        <v>-1.739</v>
      </c>
      <c r="G389" s="1">
        <v>-7.585</v>
      </c>
      <c r="H389" s="1">
        <v>4.107</v>
      </c>
      <c r="I389" s="1">
        <v>1.949</v>
      </c>
    </row>
    <row r="390" spans="1:9" s="1" customFormat="1" ht="15.75">
      <c r="A390" s="1" t="s">
        <v>682</v>
      </c>
      <c r="B390" s="1">
        <v>1437.68</v>
      </c>
      <c r="C390" s="1">
        <v>-1.77</v>
      </c>
      <c r="D390" s="1">
        <v>-7.761</v>
      </c>
      <c r="E390" s="1">
        <v>4.221</v>
      </c>
      <c r="F390" s="1">
        <v>-1.77</v>
      </c>
      <c r="G390" s="1">
        <v>-7.761</v>
      </c>
      <c r="H390" s="1">
        <v>4.221</v>
      </c>
      <c r="I390" s="1">
        <v>1.997</v>
      </c>
    </row>
    <row r="391" spans="1:9" s="1" customFormat="1" ht="15.75">
      <c r="A391" s="1" t="s">
        <v>683</v>
      </c>
      <c r="B391" s="1">
        <v>1437.77</v>
      </c>
      <c r="C391" s="1">
        <v>-1.776</v>
      </c>
      <c r="D391" s="1">
        <v>-7.797</v>
      </c>
      <c r="E391" s="1">
        <v>4.245</v>
      </c>
      <c r="F391" s="1">
        <v>-1.776</v>
      </c>
      <c r="G391" s="1">
        <v>-7.797</v>
      </c>
      <c r="H391" s="1">
        <v>4.245</v>
      </c>
      <c r="I391" s="1">
        <v>2.007</v>
      </c>
    </row>
    <row r="392" spans="1:9" s="1" customFormat="1" ht="15.75">
      <c r="A392" s="1" t="s">
        <v>684</v>
      </c>
      <c r="B392" s="1">
        <v>1437.92</v>
      </c>
      <c r="C392" s="1">
        <v>-1.786</v>
      </c>
      <c r="D392" s="1">
        <v>-7.858</v>
      </c>
      <c r="E392" s="1">
        <v>4.286</v>
      </c>
      <c r="F392" s="1">
        <v>-1.786</v>
      </c>
      <c r="G392" s="1">
        <v>-7.858</v>
      </c>
      <c r="H392" s="1">
        <v>4.286</v>
      </c>
      <c r="I392" s="1">
        <v>2.024</v>
      </c>
    </row>
    <row r="393" spans="1:9" s="1" customFormat="1" ht="15.75">
      <c r="A393" s="1" t="s">
        <v>685</v>
      </c>
      <c r="B393" s="1">
        <v>1438.38</v>
      </c>
      <c r="C393" s="1">
        <v>-1.818</v>
      </c>
      <c r="D393" s="1">
        <v>-8.05</v>
      </c>
      <c r="E393" s="1">
        <v>4.415</v>
      </c>
      <c r="F393" s="1">
        <v>-1.818</v>
      </c>
      <c r="G393" s="1">
        <v>-8.05</v>
      </c>
      <c r="H393" s="1">
        <v>4.415</v>
      </c>
      <c r="I393" s="1">
        <v>2.078</v>
      </c>
    </row>
    <row r="394" spans="1:9" s="1" customFormat="1" ht="15.75">
      <c r="A394" s="1" t="s">
        <v>686</v>
      </c>
      <c r="B394" s="1">
        <v>1444.48</v>
      </c>
      <c r="C394" s="1">
        <v>-2.36</v>
      </c>
      <c r="D394" s="1">
        <v>-11.336</v>
      </c>
      <c r="E394" s="1">
        <v>6.615</v>
      </c>
      <c r="F394" s="1">
        <v>-2.36</v>
      </c>
      <c r="G394" s="1">
        <v>-11.336</v>
      </c>
      <c r="H394" s="1">
        <v>6.615</v>
      </c>
      <c r="I394" s="1">
        <v>2.992</v>
      </c>
    </row>
    <row r="395" spans="1:9" s="1" customFormat="1" ht="15.75">
      <c r="A395" s="1" t="s">
        <v>687</v>
      </c>
      <c r="B395" s="1">
        <v>1444.84</v>
      </c>
      <c r="C395" s="1">
        <v>-2.4</v>
      </c>
      <c r="D395" s="1">
        <v>-11.56</v>
      </c>
      <c r="E395" s="1">
        <v>6.76</v>
      </c>
      <c r="F395" s="1">
        <v>-2.4</v>
      </c>
      <c r="G395" s="1">
        <v>-11.56</v>
      </c>
      <c r="H395" s="1">
        <v>6.76</v>
      </c>
      <c r="I395" s="1">
        <v>3.053</v>
      </c>
    </row>
    <row r="396" spans="1:9" s="1" customFormat="1" ht="15.75">
      <c r="A396" s="1" t="s">
        <v>688</v>
      </c>
      <c r="B396" s="1">
        <v>1450.93</v>
      </c>
      <c r="C396" s="1">
        <v>-3.196</v>
      </c>
      <c r="D396" s="1">
        <v>-15.69</v>
      </c>
      <c r="E396" s="1">
        <v>9.298</v>
      </c>
      <c r="F396" s="1">
        <v>-3.196</v>
      </c>
      <c r="G396" s="1">
        <v>-15.69</v>
      </c>
      <c r="H396" s="1">
        <v>9.298</v>
      </c>
      <c r="I396" s="1">
        <v>4.165</v>
      </c>
    </row>
    <row r="397" spans="1:9" s="1" customFormat="1" ht="15.75">
      <c r="A397" s="1" t="s">
        <v>689</v>
      </c>
      <c r="B397" s="1">
        <v>1451.35</v>
      </c>
      <c r="C397" s="1">
        <v>-3.259</v>
      </c>
      <c r="D397" s="1">
        <v>-15.99</v>
      </c>
      <c r="E397" s="1">
        <v>9.472</v>
      </c>
      <c r="F397" s="1">
        <v>-3.259</v>
      </c>
      <c r="G397" s="1">
        <v>-15.99</v>
      </c>
      <c r="H397" s="1">
        <v>9.472</v>
      </c>
      <c r="I397" s="1">
        <v>4.244</v>
      </c>
    </row>
    <row r="398" spans="1:9" s="1" customFormat="1" ht="15.75">
      <c r="A398" s="1" t="s">
        <v>690</v>
      </c>
      <c r="B398" s="1">
        <v>1451.65</v>
      </c>
      <c r="C398" s="1">
        <v>-3.305</v>
      </c>
      <c r="D398" s="1">
        <v>-16.21</v>
      </c>
      <c r="E398" s="1">
        <v>9.6</v>
      </c>
      <c r="F398" s="1">
        <v>-3.305</v>
      </c>
      <c r="G398" s="1">
        <v>-16.21</v>
      </c>
      <c r="H398" s="1">
        <v>9.6</v>
      </c>
      <c r="I398" s="1">
        <v>4.302</v>
      </c>
    </row>
    <row r="399" spans="1:9" s="1" customFormat="1" ht="15.75">
      <c r="A399" s="1" t="s">
        <v>691</v>
      </c>
      <c r="B399" s="1">
        <v>1451.76</v>
      </c>
      <c r="C399" s="1">
        <v>-3.322</v>
      </c>
      <c r="D399" s="1">
        <v>-16.291</v>
      </c>
      <c r="E399" s="1">
        <v>9.646</v>
      </c>
      <c r="F399" s="1">
        <v>-3.322</v>
      </c>
      <c r="G399" s="1">
        <v>-16.291</v>
      </c>
      <c r="H399" s="1">
        <v>9.646</v>
      </c>
      <c r="I399" s="1">
        <v>4.323</v>
      </c>
    </row>
    <row r="400" spans="1:9" s="1" customFormat="1" ht="15.75">
      <c r="A400" s="1" t="s">
        <v>692</v>
      </c>
      <c r="B400" s="1">
        <v>1452.07</v>
      </c>
      <c r="C400" s="1">
        <v>-3.368</v>
      </c>
      <c r="D400" s="1">
        <v>-16.511</v>
      </c>
      <c r="E400" s="1">
        <v>9.775</v>
      </c>
      <c r="F400" s="1">
        <v>-3.368</v>
      </c>
      <c r="G400" s="1">
        <v>-16.511</v>
      </c>
      <c r="H400" s="1">
        <v>9.775</v>
      </c>
      <c r="I400" s="1">
        <v>4.381</v>
      </c>
    </row>
  </sheetData>
  <mergeCells count="4">
    <mergeCell ref="C8:E8"/>
    <mergeCell ref="F8:H8"/>
    <mergeCell ref="C9:E9"/>
    <mergeCell ref="F9:H9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3" sqref="A3"/>
    </sheetView>
  </sheetViews>
  <sheetFormatPr defaultColWidth="9.140625" defaultRowHeight="12.75"/>
  <cols>
    <col min="1" max="256" width="11.57421875" style="1" customWidth="1"/>
  </cols>
  <sheetData>
    <row r="1" s="1" customFormat="1" ht="15.75">
      <c r="A1" s="1" t="s">
        <v>693</v>
      </c>
    </row>
    <row r="2" s="1" customFormat="1" ht="15.75">
      <c r="A2" s="1" t="s">
        <v>694</v>
      </c>
    </row>
    <row r="3" spans="3:9" s="1" customFormat="1" ht="15.75">
      <c r="C3" s="1" t="s">
        <v>695</v>
      </c>
      <c r="D3" s="4"/>
      <c r="E3" s="4"/>
      <c r="G3" s="5" t="s">
        <v>696</v>
      </c>
      <c r="H3" s="5"/>
      <c r="I3" s="4"/>
    </row>
    <row r="4" spans="3:15" s="1" customFormat="1" ht="15.75">
      <c r="C4" s="2" t="s">
        <v>697</v>
      </c>
      <c r="D4" s="2"/>
      <c r="E4" s="4"/>
      <c r="G4" s="11" t="s">
        <v>698</v>
      </c>
      <c r="H4" s="11"/>
      <c r="I4" s="4"/>
      <c r="K4" s="1" t="s">
        <v>699</v>
      </c>
      <c r="O4" s="1" t="s">
        <v>700</v>
      </c>
    </row>
    <row r="5" spans="3:21" s="1" customFormat="1" ht="15.75">
      <c r="C5" s="1" t="s">
        <v>701</v>
      </c>
      <c r="D5" s="4" t="s">
        <v>702</v>
      </c>
      <c r="E5" s="4" t="s">
        <v>703</v>
      </c>
      <c r="F5" s="1"/>
      <c r="G5" s="5" t="s">
        <v>704</v>
      </c>
      <c r="H5" s="5" t="s">
        <v>705</v>
      </c>
      <c r="I5" s="4" t="s">
        <v>706</v>
      </c>
      <c r="J5" s="1"/>
      <c r="K5" s="1" t="s">
        <v>707</v>
      </c>
      <c r="L5" s="1" t="s">
        <v>708</v>
      </c>
      <c r="M5" s="1" t="s">
        <v>709</v>
      </c>
      <c r="N5" s="1"/>
      <c r="O5" s="1" t="s">
        <v>710</v>
      </c>
      <c r="P5" s="1" t="s">
        <v>711</v>
      </c>
      <c r="Q5" s="1" t="s">
        <v>712</v>
      </c>
      <c r="R5" s="1" t="s">
        <v>713</v>
      </c>
      <c r="S5" s="1" t="s">
        <v>714</v>
      </c>
      <c r="T5" s="1"/>
      <c r="U5" s="1" t="s">
        <v>715</v>
      </c>
    </row>
    <row r="6" s="1" customFormat="1" ht="15.75"/>
    <row r="7" spans="1:21" s="1" customFormat="1" ht="15.75">
      <c r="A7" s="1" t="s">
        <v>716</v>
      </c>
      <c r="K7" s="1">
        <f>LAM321FLASH!AH8</f>
        <v>-1.4037555555555554</v>
      </c>
      <c r="O7" s="1">
        <v>0.303</v>
      </c>
      <c r="P7" s="1">
        <v>0.303</v>
      </c>
      <c r="Q7" s="1">
        <f>-O7</f>
        <v>-0.303</v>
      </c>
      <c r="R7" s="1">
        <f>-P7</f>
        <v>-0.303</v>
      </c>
      <c r="S7" s="1">
        <f>R7-Q7</f>
        <v>0</v>
      </c>
      <c r="T7" s="1" t="s">
        <v>717</v>
      </c>
      <c r="U7" s="1">
        <f>S7-I7</f>
        <v>0</v>
      </c>
    </row>
    <row r="8" spans="1:21" s="1" customFormat="1" ht="15.75">
      <c r="A8" s="1" t="s">
        <v>718</v>
      </c>
      <c r="B8" s="1"/>
      <c r="C8" s="1">
        <v>17.51</v>
      </c>
      <c r="D8" s="4">
        <v>17.23</v>
      </c>
      <c r="E8" s="4">
        <f>D8-C8</f>
        <v>-0.28000000000000114</v>
      </c>
      <c r="F8" s="1"/>
      <c r="G8" s="5">
        <v>18.93</v>
      </c>
      <c r="H8" s="5">
        <v>18.04</v>
      </c>
      <c r="I8" s="1">
        <f>H8-G8</f>
        <v>-0.8900000000000006</v>
      </c>
      <c r="J8" s="1"/>
      <c r="K8" s="1">
        <f>LAM321FLASH!AH9</f>
        <v>17.18648888888889</v>
      </c>
      <c r="L8" s="1">
        <f>H8-K8</f>
        <v>0.8535111111111107</v>
      </c>
      <c r="M8" s="1">
        <f>D8-K8</f>
        <v>0.043511111111111944</v>
      </c>
      <c r="N8" s="1"/>
      <c r="O8" s="1">
        <v>0.052000000000000005</v>
      </c>
      <c r="P8" s="1">
        <v>0.052000000000000005</v>
      </c>
      <c r="Q8" s="1">
        <f>-O8</f>
        <v>-0.052000000000000005</v>
      </c>
      <c r="R8" s="1">
        <f>-P8</f>
        <v>-0.052000000000000005</v>
      </c>
      <c r="S8" s="1">
        <f>R8-Q8</f>
        <v>0</v>
      </c>
      <c r="T8" s="1" t="s">
        <v>719</v>
      </c>
      <c r="U8" s="1">
        <f>S8-I8</f>
        <v>0.8900000000000006</v>
      </c>
    </row>
    <row r="9" spans="1:21" s="1" customFormat="1" ht="15.75">
      <c r="A9" s="1" t="s">
        <v>720</v>
      </c>
      <c r="B9" s="1"/>
      <c r="C9" s="1">
        <v>0.9989</v>
      </c>
      <c r="D9" s="4">
        <v>0.124</v>
      </c>
      <c r="E9" s="4">
        <f>D9-C9</f>
        <v>-0.8749</v>
      </c>
      <c r="F9" s="1"/>
      <c r="G9" s="5">
        <v>2.54</v>
      </c>
      <c r="H9" s="5">
        <v>3.31</v>
      </c>
      <c r="I9" s="1">
        <f>H9-G9</f>
        <v>0.77</v>
      </c>
      <c r="J9" s="1"/>
      <c r="K9" s="1">
        <f>LAM321FLASH!AH10</f>
        <v>3.8963388888888897</v>
      </c>
      <c r="L9" s="1">
        <f>H9-K9</f>
        <v>-0.5863388888888896</v>
      </c>
      <c r="M9" s="1">
        <f>D9-K9</f>
        <v>-3.7723388888888896</v>
      </c>
      <c r="N9" s="1"/>
      <c r="O9" s="1">
        <v>-0.637</v>
      </c>
      <c r="P9" s="1">
        <v>-0.637</v>
      </c>
      <c r="Q9" s="1">
        <f>-O9</f>
        <v>0.637</v>
      </c>
      <c r="R9" s="1">
        <f>-P9</f>
        <v>0.637</v>
      </c>
      <c r="S9" s="1">
        <f>R9-Q9</f>
        <v>0</v>
      </c>
      <c r="T9" s="1" t="s">
        <v>721</v>
      </c>
      <c r="U9" s="1">
        <f>S9-I9</f>
        <v>-0.77</v>
      </c>
    </row>
    <row r="10" spans="1:21" s="1" customFormat="1" ht="15.75">
      <c r="A10" s="1" t="s">
        <v>722</v>
      </c>
      <c r="B10" s="1"/>
      <c r="C10" s="1">
        <v>2.427</v>
      </c>
      <c r="D10" s="4">
        <v>2.496</v>
      </c>
      <c r="E10" s="4">
        <f>D10-C10</f>
        <v>0.06899999999999995</v>
      </c>
      <c r="F10" s="1"/>
      <c r="G10" s="5">
        <v>2.95</v>
      </c>
      <c r="H10" s="5">
        <v>2.24</v>
      </c>
      <c r="I10" s="1">
        <f>H10-G10</f>
        <v>-0.71</v>
      </c>
      <c r="J10" s="1"/>
      <c r="K10" s="1">
        <f>LAM321FLASH!AH11</f>
        <v>2.9188722222222223</v>
      </c>
      <c r="L10" s="1">
        <f>H10-K10</f>
        <v>-0.6788722222222221</v>
      </c>
      <c r="M10" s="1">
        <f>D10-K10</f>
        <v>-0.4228722222222223</v>
      </c>
      <c r="N10" s="1"/>
      <c r="O10" s="1">
        <v>-3.368</v>
      </c>
      <c r="P10" s="1">
        <v>-3.368</v>
      </c>
      <c r="Q10" s="1">
        <f>-O10</f>
        <v>3.368</v>
      </c>
      <c r="R10" s="1">
        <f>-P10</f>
        <v>3.368</v>
      </c>
      <c r="S10" s="1">
        <f>R10-Q10</f>
        <v>0</v>
      </c>
      <c r="T10" s="1" t="s">
        <v>723</v>
      </c>
      <c r="U10" s="1">
        <f>S10-I10</f>
        <v>0.71</v>
      </c>
    </row>
    <row r="11" spans="1:21" s="1" customFormat="1" ht="15.75">
      <c r="A11" s="1" t="s">
        <v>724</v>
      </c>
      <c r="B11" s="1"/>
      <c r="C11" s="1">
        <v>2.427</v>
      </c>
      <c r="D11" s="4">
        <v>2.893</v>
      </c>
      <c r="E11" s="4">
        <f>D11-C11</f>
        <v>0.46599999999999975</v>
      </c>
      <c r="F11" s="1"/>
      <c r="G11" s="5">
        <v>1.98</v>
      </c>
      <c r="H11" s="5">
        <v>1.69</v>
      </c>
      <c r="I11" s="1">
        <f>H11-G11</f>
        <v>-0.29000000000000004</v>
      </c>
      <c r="J11" s="1"/>
      <c r="K11" s="1">
        <f>LAM321FLASH!AH12</f>
        <v>2.2548111111111107</v>
      </c>
      <c r="L11" s="1">
        <f>H11-K11</f>
        <v>-0.5648111111111107</v>
      </c>
      <c r="M11" s="1">
        <f>D11-K11</f>
        <v>0.6381888888888891</v>
      </c>
      <c r="N11" s="1"/>
      <c r="O11" s="1">
        <v>-3.328</v>
      </c>
      <c r="P11" s="1">
        <v>-3.328</v>
      </c>
      <c r="Q11" s="1">
        <f>-O11</f>
        <v>3.328</v>
      </c>
      <c r="R11" s="1">
        <f>-P11</f>
        <v>3.328</v>
      </c>
      <c r="S11" s="1">
        <f>R11-Q11</f>
        <v>0</v>
      </c>
      <c r="T11" s="1" t="s">
        <v>725</v>
      </c>
      <c r="U11" s="1">
        <f>S11-I11</f>
        <v>0.29000000000000004</v>
      </c>
    </row>
    <row r="12" spans="1:21" s="1" customFormat="1" ht="15.75">
      <c r="A12" s="1" t="s">
        <v>726</v>
      </c>
      <c r="B12" s="1"/>
      <c r="C12" s="1">
        <v>2.37</v>
      </c>
      <c r="D12" s="4">
        <v>2.821</v>
      </c>
      <c r="E12" s="4">
        <f>D12-C12</f>
        <v>0.45100000000000007</v>
      </c>
      <c r="F12" s="1"/>
      <c r="G12" s="5">
        <v>3.22</v>
      </c>
      <c r="H12" s="5">
        <v>3.31</v>
      </c>
      <c r="I12" s="1">
        <f>H12-G12</f>
        <v>0.08999999999999986</v>
      </c>
      <c r="J12" s="1"/>
      <c r="K12" s="1">
        <f>LAM321FLASH!AH13</f>
        <v>3.2052111111111112</v>
      </c>
      <c r="L12" s="1">
        <f>H12-K12</f>
        <v>0.10478888888888882</v>
      </c>
      <c r="M12" s="1">
        <f>D12-K12</f>
        <v>-0.38421111111111106</v>
      </c>
      <c r="N12" s="1"/>
      <c r="O12" s="1">
        <v>-2.949</v>
      </c>
      <c r="P12" s="1">
        <v>-2.949</v>
      </c>
      <c r="Q12" s="1">
        <f>-O12</f>
        <v>2.949</v>
      </c>
      <c r="R12" s="1">
        <f>-P12</f>
        <v>2.949</v>
      </c>
      <c r="S12" s="1">
        <f>R12-Q12</f>
        <v>0</v>
      </c>
      <c r="T12" s="1" t="s">
        <v>727</v>
      </c>
      <c r="U12" s="1">
        <f>S12-I12</f>
        <v>-0.08999999999999986</v>
      </c>
    </row>
    <row r="13" spans="1:21" s="1" customFormat="1" ht="15.75">
      <c r="A13" s="1" t="s">
        <v>728</v>
      </c>
      <c r="B13" s="1"/>
      <c r="C13" s="1">
        <v>0.5017</v>
      </c>
      <c r="D13" s="4">
        <v>0.7186</v>
      </c>
      <c r="E13" s="4">
        <f>D13-C13</f>
        <v>0.21689999999999998</v>
      </c>
      <c r="F13" s="1"/>
      <c r="G13" s="5">
        <v>1.68</v>
      </c>
      <c r="H13" s="5">
        <v>1.81</v>
      </c>
      <c r="I13" s="1">
        <f>H13-G13</f>
        <v>0.13000000000000012</v>
      </c>
      <c r="J13" s="1"/>
      <c r="K13" s="1">
        <f>LAM321FLASH!AH14</f>
        <v>2.186133333333333</v>
      </c>
      <c r="L13" s="1">
        <f>H13-K13</f>
        <v>-0.37613333333333276</v>
      </c>
      <c r="M13" s="1">
        <f>D13-K13</f>
        <v>-1.467533333333333</v>
      </c>
      <c r="N13" s="1"/>
      <c r="O13" s="1">
        <v>-0.597</v>
      </c>
      <c r="P13" s="1">
        <v>-0.597</v>
      </c>
      <c r="Q13" s="1">
        <f>-O13</f>
        <v>0.597</v>
      </c>
      <c r="R13" s="1">
        <f>-P13</f>
        <v>0.597</v>
      </c>
      <c r="S13" s="1">
        <f>R13-Q13</f>
        <v>0</v>
      </c>
      <c r="T13" s="1" t="s">
        <v>729</v>
      </c>
      <c r="U13" s="1">
        <f>S13-I13</f>
        <v>-0.13000000000000012</v>
      </c>
    </row>
    <row r="14" spans="1:21" s="1" customFormat="1" ht="15.75">
      <c r="A14" s="1" t="s">
        <v>730</v>
      </c>
      <c r="B14" s="1"/>
      <c r="C14" s="1">
        <v>-0.291</v>
      </c>
      <c r="D14" s="4">
        <v>0.1881</v>
      </c>
      <c r="E14" s="4">
        <f>D14-C14</f>
        <v>0.47909999999999997</v>
      </c>
      <c r="F14" s="1"/>
      <c r="G14" s="5">
        <v>-0.55</v>
      </c>
      <c r="H14" s="5">
        <v>0.69</v>
      </c>
      <c r="I14" s="1">
        <f>H14-G14</f>
        <v>1.24</v>
      </c>
      <c r="J14" s="1"/>
      <c r="K14" s="1">
        <f>LAM321FLASH!AH15</f>
        <v>-0.3067166666666667</v>
      </c>
      <c r="L14" s="1">
        <f>H14-K14</f>
        <v>0.9967166666666667</v>
      </c>
      <c r="M14" s="1">
        <f>D14-K14</f>
        <v>0.4948166666666667</v>
      </c>
      <c r="N14" s="1"/>
      <c r="O14" s="1">
        <v>-0.321</v>
      </c>
      <c r="P14" s="1">
        <v>-0.321</v>
      </c>
      <c r="Q14" s="1">
        <f>-O14</f>
        <v>0.321</v>
      </c>
      <c r="R14" s="1">
        <f>-P14</f>
        <v>0.321</v>
      </c>
      <c r="S14" s="1">
        <f>R14-Q14</f>
        <v>0</v>
      </c>
      <c r="T14" s="1" t="s">
        <v>731</v>
      </c>
      <c r="U14" s="1">
        <f>S14-I14</f>
        <v>-1.24</v>
      </c>
    </row>
    <row r="15" spans="1:21" s="1" customFormat="1" ht="15.75">
      <c r="A15" s="1" t="s">
        <v>732</v>
      </c>
      <c r="B15" s="1"/>
      <c r="C15" s="1">
        <v>-15.17</v>
      </c>
      <c r="D15" s="4">
        <v>-10.36</v>
      </c>
      <c r="E15" s="4">
        <f>D15-C15</f>
        <v>4.8100000000000005</v>
      </c>
      <c r="F15" s="1"/>
      <c r="G15" s="5">
        <v>-1.81</v>
      </c>
      <c r="H15" s="5">
        <v>1.22</v>
      </c>
      <c r="I15" s="1">
        <f>H15-G15</f>
        <v>3.0300000000000002</v>
      </c>
      <c r="J15" s="1"/>
      <c r="K15" s="1">
        <f>LAM321FLASH!AH16</f>
        <v>0.9163500000000001</v>
      </c>
      <c r="L15" s="1">
        <f>H15-K15</f>
        <v>0.30364999999999986</v>
      </c>
      <c r="M15" s="1">
        <f>D15-K15</f>
        <v>-11.276349999999999</v>
      </c>
      <c r="N15" s="1"/>
      <c r="O15" s="1">
        <v>1.344</v>
      </c>
      <c r="P15" s="1">
        <v>-2.97</v>
      </c>
      <c r="Q15" s="1">
        <f>-O15</f>
        <v>-1.344</v>
      </c>
      <c r="R15" s="1">
        <f>-P15</f>
        <v>2.97</v>
      </c>
      <c r="S15" s="1">
        <f>R15-Q15</f>
        <v>4.314</v>
      </c>
      <c r="T15" s="1" t="s">
        <v>733</v>
      </c>
      <c r="U15" s="1">
        <f>S15-I15</f>
        <v>1.2839999999999998</v>
      </c>
    </row>
    <row r="16" spans="1:21" s="1" customFormat="1" ht="15.75">
      <c r="A16" s="1" t="s">
        <v>734</v>
      </c>
      <c r="B16" s="1"/>
      <c r="C16" s="1">
        <v>-22.58</v>
      </c>
      <c r="D16" s="4">
        <v>31.16</v>
      </c>
      <c r="E16" s="4">
        <f>D16-C16</f>
        <v>53.739999999999995</v>
      </c>
      <c r="F16" s="1"/>
      <c r="G16" s="5">
        <v>-21.9</v>
      </c>
      <c r="H16" s="5">
        <v>30.17</v>
      </c>
      <c r="I16" s="1">
        <f>H16-G16</f>
        <v>52.07</v>
      </c>
      <c r="J16" s="1"/>
      <c r="K16" s="1">
        <f>LAM321FLASH!AH17</f>
        <v>30.44621111111111</v>
      </c>
      <c r="L16" s="1">
        <f>H16-K16</f>
        <v>-0.27621111111110963</v>
      </c>
      <c r="M16" s="1">
        <f>D16-K16</f>
        <v>0.7137888888888888</v>
      </c>
      <c r="N16" s="1"/>
      <c r="O16" s="1">
        <v>22.494</v>
      </c>
      <c r="P16" s="1">
        <v>-30.471</v>
      </c>
      <c r="Q16" s="1">
        <f>-O16</f>
        <v>-22.494</v>
      </c>
      <c r="R16" s="1">
        <f>-P16</f>
        <v>30.471</v>
      </c>
      <c r="S16" s="1">
        <f>R16-Q16</f>
        <v>52.965</v>
      </c>
      <c r="T16" s="1" t="s">
        <v>735</v>
      </c>
      <c r="U16" s="1">
        <f>S16-I16</f>
        <v>0.8950000000000031</v>
      </c>
    </row>
    <row r="17" spans="1:21" s="1" customFormat="1" ht="15.75">
      <c r="A17" s="1" t="s">
        <v>736</v>
      </c>
      <c r="B17" s="1"/>
      <c r="C17" s="1">
        <v>2.563</v>
      </c>
      <c r="D17" s="4">
        <v>-5.729</v>
      </c>
      <c r="E17" s="4">
        <f>D17-C17</f>
        <v>-8.292</v>
      </c>
      <c r="F17" s="1"/>
      <c r="G17" s="5">
        <v>3.62</v>
      </c>
      <c r="H17" s="5">
        <v>-3.73</v>
      </c>
      <c r="I17" s="1">
        <f>H17-G17</f>
        <v>-7.35</v>
      </c>
      <c r="J17" s="1"/>
      <c r="K17" s="1">
        <f>LAM321FLASH!AH18</f>
        <v>-3.1034777777777784</v>
      </c>
      <c r="L17" s="1">
        <f>H17-K17</f>
        <v>-0.6265222222222215</v>
      </c>
      <c r="M17" s="1">
        <f>D17-K17</f>
        <v>-2.6255222222222216</v>
      </c>
      <c r="N17" s="1"/>
      <c r="O17" s="1">
        <v>-2.674</v>
      </c>
      <c r="P17" s="1">
        <v>4.771</v>
      </c>
      <c r="Q17" s="1">
        <f>-O17</f>
        <v>2.674</v>
      </c>
      <c r="R17" s="1">
        <f>-P17</f>
        <v>-4.771</v>
      </c>
      <c r="S17" s="1">
        <f>R17-Q17</f>
        <v>-7.445</v>
      </c>
      <c r="T17" s="1" t="s">
        <v>737</v>
      </c>
      <c r="U17" s="1">
        <f>S17-I17</f>
        <v>-0.09500000000000064</v>
      </c>
    </row>
    <row r="18" spans="1:21" s="1" customFormat="1" ht="15.75">
      <c r="A18" s="1" t="s">
        <v>738</v>
      </c>
      <c r="B18" s="1"/>
      <c r="C18" s="1">
        <v>20.1</v>
      </c>
      <c r="D18" s="4">
        <v>-28</v>
      </c>
      <c r="E18" s="4">
        <f>D18-C18</f>
        <v>-48.1</v>
      </c>
      <c r="F18" s="1"/>
      <c r="G18" s="5">
        <v>19.65</v>
      </c>
      <c r="H18" s="5">
        <v>-25.87</v>
      </c>
      <c r="I18" s="1">
        <f>H18-G18</f>
        <v>-45.519999999999996</v>
      </c>
      <c r="J18" s="1"/>
      <c r="K18" s="1">
        <f>LAM321FLASH!AH19</f>
        <v>-25.083533333333325</v>
      </c>
      <c r="L18" s="1">
        <f>H18-K18</f>
        <v>-0.7864666666666764</v>
      </c>
      <c r="M18" s="1">
        <f>D18-K18</f>
        <v>-2.9164666666666754</v>
      </c>
      <c r="N18" s="1"/>
      <c r="O18" s="1">
        <v>-19.442</v>
      </c>
      <c r="P18" s="1">
        <v>25.486</v>
      </c>
      <c r="Q18" s="1">
        <f>-O18</f>
        <v>19.442</v>
      </c>
      <c r="R18" s="1">
        <f>-P18</f>
        <v>-25.486</v>
      </c>
      <c r="S18" s="1">
        <f>R18-Q18</f>
        <v>-44.928</v>
      </c>
      <c r="T18" s="1" t="s">
        <v>739</v>
      </c>
      <c r="U18" s="1">
        <f>S18-I18</f>
        <v>0.5919999999999987</v>
      </c>
    </row>
    <row r="19" spans="1:21" s="1" customFormat="1" ht="15.75">
      <c r="A19" s="1" t="s">
        <v>740</v>
      </c>
      <c r="B19" s="1"/>
      <c r="C19" s="1">
        <v>-3.341</v>
      </c>
      <c r="D19" s="4">
        <v>13.36</v>
      </c>
      <c r="E19" s="4">
        <f>D19-C19</f>
        <v>16.701</v>
      </c>
      <c r="F19" s="1"/>
      <c r="G19" s="5">
        <v>-3.81</v>
      </c>
      <c r="H19" s="5">
        <v>12</v>
      </c>
      <c r="I19" s="1">
        <f>H19-G19</f>
        <v>15.81</v>
      </c>
      <c r="J19" s="1"/>
      <c r="K19" s="1">
        <f>LAM321FLASH!AH20</f>
        <v>10.84147222222222</v>
      </c>
      <c r="L19" s="1">
        <f>H19-K19</f>
        <v>1.1585277777777794</v>
      </c>
      <c r="M19" s="1">
        <f>D19-K19</f>
        <v>2.518527777777779</v>
      </c>
      <c r="N19" s="1"/>
      <c r="O19" s="1">
        <v>2.598</v>
      </c>
      <c r="P19" s="1">
        <v>-12.439</v>
      </c>
      <c r="Q19" s="1">
        <f>-O19</f>
        <v>-2.598</v>
      </c>
      <c r="R19" s="1">
        <f>-P19</f>
        <v>12.439</v>
      </c>
      <c r="S19" s="1">
        <f>R19-Q19</f>
        <v>15.036999999999999</v>
      </c>
      <c r="T19" s="1" t="s">
        <v>741</v>
      </c>
      <c r="U19" s="1">
        <f>S19-I19</f>
        <v>-0.7730000000000015</v>
      </c>
    </row>
    <row r="20" spans="1:21" s="1" customFormat="1" ht="15.75">
      <c r="A20" s="1" t="s">
        <v>742</v>
      </c>
      <c r="B20" s="1"/>
      <c r="C20" s="1">
        <v>-19.23</v>
      </c>
      <c r="D20" s="4">
        <v>28.42</v>
      </c>
      <c r="E20" s="4">
        <f>D20-C20</f>
        <v>47.650000000000006</v>
      </c>
      <c r="F20" s="1"/>
      <c r="G20" s="5">
        <v>-17.8</v>
      </c>
      <c r="H20" s="5">
        <v>29.48</v>
      </c>
      <c r="I20" s="1">
        <f>H20-G20</f>
        <v>47.28</v>
      </c>
      <c r="J20" s="1"/>
      <c r="K20" s="1">
        <f>LAM321FLASH!AH21</f>
        <v>29.72538888888889</v>
      </c>
      <c r="L20" s="1">
        <f>H20-K20</f>
        <v>-0.24538888888888977</v>
      </c>
      <c r="M20" s="1">
        <f>D20-K20</f>
        <v>-1.3053888888888885</v>
      </c>
      <c r="N20" s="1"/>
      <c r="O20" s="1">
        <v>18.236</v>
      </c>
      <c r="P20" s="1">
        <v>-33.134</v>
      </c>
      <c r="Q20" s="1">
        <f>-O20</f>
        <v>-18.236</v>
      </c>
      <c r="R20" s="1">
        <f>-P20</f>
        <v>33.134</v>
      </c>
      <c r="S20" s="1">
        <f>R20-Q20</f>
        <v>51.370000000000005</v>
      </c>
      <c r="T20" s="1" t="s">
        <v>743</v>
      </c>
      <c r="U20" s="1">
        <f>S20-I20</f>
        <v>4.090000000000003</v>
      </c>
    </row>
    <row r="21" spans="1:21" s="1" customFormat="1" ht="15.75">
      <c r="A21" s="1" t="s">
        <v>744</v>
      </c>
      <c r="B21" s="1"/>
      <c r="C21" s="1">
        <v>3.592</v>
      </c>
      <c r="D21" s="4">
        <v>-5.239</v>
      </c>
      <c r="E21" s="4">
        <f>D21-C21</f>
        <v>-8.831</v>
      </c>
      <c r="F21" s="1"/>
      <c r="G21" s="5">
        <v>5.34</v>
      </c>
      <c r="H21" s="5">
        <v>-1.82</v>
      </c>
      <c r="I21" s="1">
        <f>H21-G21</f>
        <v>-7.16</v>
      </c>
      <c r="J21" s="1"/>
      <c r="K21" s="1">
        <f>LAM321FLASH!AH22</f>
        <v>-1.2087833333333333</v>
      </c>
      <c r="L21" s="1">
        <f>H21-K21</f>
        <v>-0.6112166666666667</v>
      </c>
      <c r="M21" s="1">
        <f>D21-K21</f>
        <v>-4.030216666666666</v>
      </c>
      <c r="N21" s="1"/>
      <c r="O21" s="1">
        <v>-4.995</v>
      </c>
      <c r="P21" s="1">
        <v>0.69</v>
      </c>
      <c r="Q21" s="1">
        <f>-O21</f>
        <v>4.995</v>
      </c>
      <c r="R21" s="1">
        <f>-P21</f>
        <v>-0.69</v>
      </c>
      <c r="S21" s="1">
        <f>R21-Q21</f>
        <v>-5.6850000000000005</v>
      </c>
      <c r="T21" s="1" t="s">
        <v>745</v>
      </c>
      <c r="U21" s="1">
        <f>S21-I21</f>
        <v>1.4749999999999996</v>
      </c>
    </row>
    <row r="22" spans="1:21" s="1" customFormat="1" ht="15.75">
      <c r="A22" s="1" t="s">
        <v>746</v>
      </c>
      <c r="B22" s="1"/>
      <c r="C22" s="1">
        <v>18.16</v>
      </c>
      <c r="D22" s="4">
        <v>-26.28</v>
      </c>
      <c r="E22" s="4">
        <f>D22-C22</f>
        <v>-44.44</v>
      </c>
      <c r="F22" s="1"/>
      <c r="G22" s="5">
        <v>17.9</v>
      </c>
      <c r="H22" s="5">
        <v>-24.67</v>
      </c>
      <c r="I22" s="1">
        <f>H22-G22</f>
        <v>-42.57</v>
      </c>
      <c r="J22" s="1"/>
      <c r="K22" s="1">
        <f>LAM321FLASH!AH23</f>
        <v>-24.133133333333337</v>
      </c>
      <c r="L22" s="1">
        <f>H22-K22</f>
        <v>-0.5368666666666648</v>
      </c>
      <c r="M22" s="1">
        <f>D22-K22</f>
        <v>-2.1468666666666643</v>
      </c>
      <c r="N22" s="1"/>
      <c r="O22" s="1">
        <v>-18.644</v>
      </c>
      <c r="P22" s="1">
        <v>23.466</v>
      </c>
      <c r="Q22" s="1">
        <f>-O22</f>
        <v>18.644</v>
      </c>
      <c r="R22" s="1">
        <f>-P22</f>
        <v>-23.466</v>
      </c>
      <c r="S22" s="1">
        <f>R22-Q22</f>
        <v>-42.11</v>
      </c>
      <c r="T22" s="1" t="s">
        <v>747</v>
      </c>
      <c r="U22" s="1">
        <f>S22-I22</f>
        <v>0.46000000000000085</v>
      </c>
    </row>
    <row r="23" spans="1:21" s="1" customFormat="1" ht="15.75">
      <c r="A23" s="1" t="s">
        <v>748</v>
      </c>
      <c r="B23" s="1"/>
      <c r="C23" s="1">
        <v>-10.04</v>
      </c>
      <c r="D23" s="4">
        <v>8.067</v>
      </c>
      <c r="E23" s="4">
        <f>D23-C23</f>
        <v>18.107</v>
      </c>
      <c r="F23" s="1"/>
      <c r="G23" s="5">
        <v>-10.6</v>
      </c>
      <c r="H23" s="5">
        <v>5.45</v>
      </c>
      <c r="I23" s="1">
        <f>H23-G23</f>
        <v>16.05</v>
      </c>
      <c r="J23" s="1"/>
      <c r="K23" s="1">
        <f>LAM321FLASH!AH24</f>
        <v>5.345305555555554</v>
      </c>
      <c r="L23" s="1">
        <f>H23-K23</f>
        <v>0.10469444444444598</v>
      </c>
      <c r="M23" s="1">
        <f>D23-K23</f>
        <v>2.721694444444446</v>
      </c>
      <c r="N23" s="1"/>
      <c r="O23" s="1">
        <v>-0.097</v>
      </c>
      <c r="P23" s="1">
        <v>-15.053</v>
      </c>
      <c r="Q23" s="1">
        <f>-O23</f>
        <v>0.097</v>
      </c>
      <c r="R23" s="1">
        <f>-P23</f>
        <v>15.053</v>
      </c>
      <c r="S23" s="1">
        <f>R23-Q23</f>
        <v>14.956000000000001</v>
      </c>
      <c r="T23" s="1" t="s">
        <v>749</v>
      </c>
      <c r="U23" s="1">
        <f>S23-I23</f>
        <v>-1.0939999999999994</v>
      </c>
    </row>
    <row r="24" spans="1:20" s="1" customFormat="1" ht="15.75">
      <c r="A24" s="1" t="s">
        <v>750</v>
      </c>
      <c r="B24" s="1"/>
      <c r="C24" s="1">
        <v>-17.16</v>
      </c>
      <c r="D24" s="4">
        <v>-16.9</v>
      </c>
      <c r="E24" s="4">
        <f>D24-C24</f>
        <v>0.26000000000000156</v>
      </c>
      <c r="F24" s="1"/>
      <c r="G24" s="5">
        <v>-15.96</v>
      </c>
      <c r="H24" s="5">
        <v>-15.53</v>
      </c>
      <c r="I24" s="1">
        <f>H24-G24</f>
        <v>0.4300000000000015</v>
      </c>
      <c r="J24" s="1"/>
      <c r="K24" s="1">
        <f>LAM321FLASH!AH25</f>
        <v>-16.005105555555556</v>
      </c>
      <c r="L24" s="1">
        <f>H24-K24</f>
        <v>0.47510555555555634</v>
      </c>
      <c r="M24" s="1">
        <f>D24-K24</f>
        <v>-0.8948944444444429</v>
      </c>
      <c r="N24" s="1"/>
      <c r="O24" s="1">
        <v>-3.874</v>
      </c>
      <c r="P24" s="1"/>
      <c r="Q24" s="1">
        <f>-O24</f>
        <v>3.874</v>
      </c>
      <c r="R24" s="1"/>
      <c r="S24" s="1">
        <f>R24-Q24</f>
        <v>-3.874</v>
      </c>
      <c r="T24" s="1" t="s">
        <v>751</v>
      </c>
    </row>
    <row r="25" spans="1:20" s="1" customFormat="1" ht="15.75">
      <c r="A25" s="1" t="s">
        <v>752</v>
      </c>
      <c r="D25" s="4"/>
      <c r="E25" s="4"/>
      <c r="G25" s="5"/>
      <c r="T25" s="1" t="s">
        <v>753</v>
      </c>
    </row>
    <row r="26" spans="1:20" s="1" customFormat="1" ht="15.75">
      <c r="A26" s="1" t="s">
        <v>754</v>
      </c>
      <c r="E26" s="4"/>
      <c r="G26" s="5"/>
      <c r="K26" s="1" t="s">
        <v>755</v>
      </c>
      <c r="L26" s="1">
        <f>STDEV(L8:L24)</f>
        <v>0.6314835713687881</v>
      </c>
      <c r="M26" s="1">
        <f>STDEV(M8:M24)</f>
        <v>3.195082372666911</v>
      </c>
      <c r="T26" s="1" t="s">
        <v>756</v>
      </c>
    </row>
    <row r="27" spans="7:13" s="1" customFormat="1" ht="15.75">
      <c r="G27" s="5"/>
      <c r="M27" s="1">
        <f>STDEV(M8:M14,M16:M24)</f>
        <v>2.001384913044057</v>
      </c>
    </row>
    <row r="28" spans="1:8" s="1" customFormat="1" ht="15.75">
      <c r="A28" s="1" t="s">
        <v>757</v>
      </c>
      <c r="B28" s="1"/>
      <c r="C28" s="1">
        <v>0.0013</v>
      </c>
      <c r="D28" s="4">
        <v>0.0017</v>
      </c>
      <c r="G28" s="4">
        <v>0.0018000000000000002</v>
      </c>
      <c r="H28" s="4">
        <v>0.0019</v>
      </c>
    </row>
  </sheetData>
  <mergeCells count="2">
    <mergeCell ref="C4:D4"/>
    <mergeCell ref="G4:H4"/>
  </mergeCells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C29" sqref="C29"/>
    </sheetView>
  </sheetViews>
  <sheetFormatPr defaultColWidth="9.140625" defaultRowHeight="12.75"/>
  <cols>
    <col min="1" max="12" width="11.421875" style="1" customWidth="1"/>
    <col min="13" max="14" width="12.57421875" style="1" customWidth="1"/>
    <col min="15" max="256" width="11.421875" style="1" customWidth="1"/>
  </cols>
  <sheetData>
    <row r="1" s="1" customFormat="1" ht="15.75">
      <c r="A1" s="1" t="s">
        <v>758</v>
      </c>
    </row>
    <row r="2" s="1" customFormat="1" ht="15.75"/>
    <row r="3" spans="1:30" s="1" customFormat="1" ht="15.75">
      <c r="A3" s="1" t="s">
        <v>759</v>
      </c>
      <c r="B3" s="1"/>
      <c r="C3" s="1" t="s">
        <v>760</v>
      </c>
      <c r="D3" s="1" t="s">
        <v>761</v>
      </c>
      <c r="E3" s="1" t="s">
        <v>762</v>
      </c>
      <c r="F3" s="1" t="s">
        <v>763</v>
      </c>
      <c r="G3" s="1" t="s">
        <v>764</v>
      </c>
      <c r="H3" s="1" t="s">
        <v>765</v>
      </c>
      <c r="I3" s="1" t="s">
        <v>766</v>
      </c>
      <c r="J3" s="1" t="s">
        <v>767</v>
      </c>
      <c r="K3" s="1" t="s">
        <v>768</v>
      </c>
      <c r="N3" s="12" t="s">
        <v>769</v>
      </c>
      <c r="O3" s="12" t="s">
        <v>770</v>
      </c>
      <c r="P3" s="12" t="s">
        <v>771</v>
      </c>
      <c r="Q3" s="12" t="s">
        <v>772</v>
      </c>
      <c r="R3" s="12" t="s">
        <v>773</v>
      </c>
      <c r="S3" s="12" t="s">
        <v>774</v>
      </c>
      <c r="T3" s="12" t="s">
        <v>775</v>
      </c>
      <c r="U3" s="12" t="s">
        <v>776</v>
      </c>
      <c r="V3" s="12" t="s">
        <v>777</v>
      </c>
      <c r="Y3" s="1" t="s">
        <v>778</v>
      </c>
      <c r="Z3" s="1" t="s">
        <v>779</v>
      </c>
      <c r="AA3" s="1" t="s">
        <v>780</v>
      </c>
      <c r="AB3" s="1" t="s">
        <v>781</v>
      </c>
      <c r="AC3" s="1" t="s">
        <v>782</v>
      </c>
      <c r="AD3" s="1" t="s">
        <v>783</v>
      </c>
    </row>
    <row r="4" spans="1:34" s="1" customFormat="1" ht="15.75">
      <c r="A4" s="1" t="s">
        <v>784</v>
      </c>
      <c r="B4" s="1"/>
      <c r="C4" s="1">
        <v>8519</v>
      </c>
      <c r="D4" s="1">
        <v>8519</v>
      </c>
      <c r="E4" s="1">
        <v>8519</v>
      </c>
      <c r="F4" s="1">
        <v>8519</v>
      </c>
      <c r="G4" s="1">
        <v>8519</v>
      </c>
      <c r="H4" s="1">
        <v>8519</v>
      </c>
      <c r="I4" s="1">
        <v>8519</v>
      </c>
      <c r="J4" s="1">
        <v>8519</v>
      </c>
      <c r="K4" s="1">
        <v>8519</v>
      </c>
      <c r="L4" s="1">
        <v>8519</v>
      </c>
      <c r="M4" s="1"/>
      <c r="N4" s="13">
        <v>8518</v>
      </c>
      <c r="O4" s="13">
        <v>8518</v>
      </c>
      <c r="P4" s="13">
        <v>8518</v>
      </c>
      <c r="Q4" s="13">
        <v>8518</v>
      </c>
      <c r="R4" s="13">
        <v>8518</v>
      </c>
      <c r="S4" s="13">
        <v>8518</v>
      </c>
      <c r="T4" s="13">
        <v>8518</v>
      </c>
      <c r="U4" s="13">
        <v>8518</v>
      </c>
      <c r="V4" s="13">
        <v>8518</v>
      </c>
      <c r="W4" s="13">
        <v>8518</v>
      </c>
      <c r="X4" s="1"/>
      <c r="Y4" s="1">
        <v>8483</v>
      </c>
      <c r="Z4" s="1">
        <v>8483</v>
      </c>
      <c r="AA4" s="1">
        <v>8483</v>
      </c>
      <c r="AB4" s="1">
        <v>8483</v>
      </c>
      <c r="AC4" s="1">
        <v>8483</v>
      </c>
      <c r="AD4" s="1">
        <v>8483</v>
      </c>
      <c r="AE4" s="1">
        <v>8483</v>
      </c>
      <c r="AF4" s="1"/>
      <c r="AG4" s="1" t="s">
        <v>785</v>
      </c>
      <c r="AH4" s="1" t="s">
        <v>786</v>
      </c>
    </row>
    <row r="5" spans="1:34" s="1" customFormat="1" ht="15.75">
      <c r="A5" s="1" t="s">
        <v>787</v>
      </c>
      <c r="B5" s="1"/>
      <c r="C5" s="12">
        <v>0.4300231481481481</v>
      </c>
      <c r="D5" s="12">
        <v>0.43136574074074074</v>
      </c>
      <c r="E5" s="12">
        <v>0.4327083333333333</v>
      </c>
      <c r="F5" s="12">
        <v>0.43444444444444447</v>
      </c>
      <c r="G5" s="12">
        <v>0.43578703703703703</v>
      </c>
      <c r="H5" s="12">
        <v>0.43712962962962965</v>
      </c>
      <c r="I5" s="12">
        <v>0.43872685185185184</v>
      </c>
      <c r="J5" s="12">
        <v>0.4400810185185185</v>
      </c>
      <c r="K5" s="12">
        <v>0.4414236111111111</v>
      </c>
      <c r="L5" s="1" t="s">
        <v>788</v>
      </c>
      <c r="W5" s="1" t="s">
        <v>789</v>
      </c>
      <c r="AE5" s="1" t="s">
        <v>790</v>
      </c>
      <c r="AF5" s="1"/>
      <c r="AG5" s="1" t="s">
        <v>791</v>
      </c>
      <c r="AH5" s="1" t="s">
        <v>792</v>
      </c>
    </row>
    <row r="6" spans="1:30" s="1" customFormat="1" ht="15.75">
      <c r="A6" s="1" t="s">
        <v>793</v>
      </c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N6" s="1">
        <v>1</v>
      </c>
      <c r="O6" s="1">
        <v>2</v>
      </c>
      <c r="P6" s="1">
        <v>3</v>
      </c>
      <c r="Q6" s="1">
        <v>4</v>
      </c>
      <c r="R6" s="1">
        <v>5</v>
      </c>
      <c r="S6" s="1">
        <v>6</v>
      </c>
      <c r="T6" s="1">
        <v>7</v>
      </c>
      <c r="U6" s="1">
        <v>8</v>
      </c>
      <c r="V6" s="1">
        <v>9</v>
      </c>
      <c r="Y6" s="1">
        <v>1</v>
      </c>
      <c r="Z6" s="1">
        <v>2</v>
      </c>
      <c r="AA6" s="1">
        <v>3</v>
      </c>
      <c r="AB6" s="1">
        <v>7</v>
      </c>
      <c r="AC6" s="1">
        <v>8</v>
      </c>
      <c r="AD6" s="1">
        <v>9</v>
      </c>
    </row>
    <row r="7" s="1" customFormat="1" ht="15.75"/>
    <row r="8" spans="1:34" s="1" customFormat="1" ht="15.75">
      <c r="A8" s="1" t="s">
        <v>794</v>
      </c>
      <c r="B8" s="1"/>
      <c r="C8" s="1">
        <v>-2.27</v>
      </c>
      <c r="D8" s="1">
        <v>-1.7</v>
      </c>
      <c r="E8" s="1">
        <v>-0.79</v>
      </c>
      <c r="F8" s="1">
        <v>-1.91</v>
      </c>
      <c r="G8" s="1">
        <v>-1.91</v>
      </c>
      <c r="H8" s="1">
        <v>-1.65</v>
      </c>
      <c r="I8" s="1">
        <v>-1.05</v>
      </c>
      <c r="J8" s="1">
        <v>-1.85</v>
      </c>
      <c r="K8" s="1">
        <v>-2.48</v>
      </c>
      <c r="L8" s="1">
        <f>AVERAGE(C8:K8)</f>
        <v>-1.7344444444444447</v>
      </c>
      <c r="M8" s="1"/>
      <c r="N8" s="1">
        <v>-1.05</v>
      </c>
      <c r="O8" s="1">
        <v>-0.81</v>
      </c>
      <c r="P8" s="1">
        <v>-1.88</v>
      </c>
      <c r="Q8" s="1">
        <v>0.33</v>
      </c>
      <c r="R8" s="1">
        <v>-0.85</v>
      </c>
      <c r="S8" s="1">
        <v>-2.68</v>
      </c>
      <c r="T8" s="1">
        <v>-1.71</v>
      </c>
      <c r="U8" s="1">
        <v>-2.1</v>
      </c>
      <c r="V8" s="1">
        <v>-1.68</v>
      </c>
      <c r="W8" s="1">
        <f>AVERAGE(N8:V8)</f>
        <v>-1.3811111111111112</v>
      </c>
      <c r="X8" s="1"/>
      <c r="Y8" s="1">
        <v>-0.72</v>
      </c>
      <c r="Z8" s="1">
        <v>-0.93</v>
      </c>
      <c r="AA8" s="1">
        <v>-0.67</v>
      </c>
      <c r="AB8" s="1">
        <v>-1.43</v>
      </c>
      <c r="AC8" s="1">
        <v>-0.58</v>
      </c>
      <c r="AD8" s="1">
        <v>-1.6</v>
      </c>
      <c r="AE8" s="1">
        <f>AVERAGE(V8:AD8)</f>
        <v>-1.123888888888889</v>
      </c>
      <c r="AF8" s="1"/>
      <c r="AG8" s="1">
        <f>AVERAGE(AE8,W8,L8)</f>
        <v>-1.4131481481481483</v>
      </c>
      <c r="AH8" s="1">
        <f>AVERAGE(C8:K8,N8:V8,Y8:AE8)</f>
        <v>-1.4037555555555554</v>
      </c>
    </row>
    <row r="9" spans="1:34" s="1" customFormat="1" ht="15.75">
      <c r="A9" s="1" t="s">
        <v>795</v>
      </c>
      <c r="B9" s="1"/>
      <c r="C9" s="1">
        <v>16.73</v>
      </c>
      <c r="D9" s="1">
        <v>21.4</v>
      </c>
      <c r="E9" s="1">
        <v>15.81</v>
      </c>
      <c r="F9" s="1">
        <v>19.68</v>
      </c>
      <c r="G9" s="1">
        <v>19.68</v>
      </c>
      <c r="H9" s="1">
        <v>18.04</v>
      </c>
      <c r="I9" s="1">
        <v>16.24</v>
      </c>
      <c r="J9" s="1">
        <v>15.27</v>
      </c>
      <c r="K9" s="1">
        <v>16.33</v>
      </c>
      <c r="L9" s="1">
        <f>AVERAGE(C9:K9)</f>
        <v>17.686666666666664</v>
      </c>
      <c r="M9" s="1"/>
      <c r="N9" s="1">
        <v>15.89</v>
      </c>
      <c r="O9" s="1">
        <v>16.13</v>
      </c>
      <c r="P9" s="1">
        <v>19.14</v>
      </c>
      <c r="Q9" s="1">
        <v>15.04</v>
      </c>
      <c r="R9" s="1">
        <v>17.44</v>
      </c>
      <c r="S9" s="1">
        <v>14.31</v>
      </c>
      <c r="T9" s="1">
        <v>16.56</v>
      </c>
      <c r="U9" s="1">
        <v>18.9</v>
      </c>
      <c r="V9" s="1">
        <v>12.55</v>
      </c>
      <c r="W9" s="1">
        <f>AVERAGE(N9:V9)</f>
        <v>16.21777777777778</v>
      </c>
      <c r="X9" s="1"/>
      <c r="Y9" s="1">
        <v>19.83</v>
      </c>
      <c r="Z9" s="1">
        <v>19.19</v>
      </c>
      <c r="AA9" s="1">
        <v>17.31</v>
      </c>
      <c r="AB9" s="1">
        <v>14.62</v>
      </c>
      <c r="AC9" s="1">
        <v>18.5</v>
      </c>
      <c r="AD9" s="1">
        <v>18.04</v>
      </c>
      <c r="AE9" s="1">
        <f>AVERAGE(V9:AD9)</f>
        <v>17.032222222222224</v>
      </c>
      <c r="AF9" s="1"/>
      <c r="AG9" s="1">
        <f>AVERAGE(AE9,W9,L9)</f>
        <v>16.97888888888889</v>
      </c>
      <c r="AH9" s="1">
        <f>AVERAGE(C9:K9,N9:V9,Y9:AE9)</f>
        <v>17.18648888888889</v>
      </c>
    </row>
    <row r="10" spans="1:34" s="1" customFormat="1" ht="15.75">
      <c r="A10" s="1" t="s">
        <v>796</v>
      </c>
      <c r="B10" s="1"/>
      <c r="C10" s="1">
        <v>4.82</v>
      </c>
      <c r="D10" s="1">
        <v>4.66</v>
      </c>
      <c r="E10" s="1">
        <v>3.15</v>
      </c>
      <c r="F10" s="1">
        <v>4.62</v>
      </c>
      <c r="G10" s="1">
        <v>4.62</v>
      </c>
      <c r="H10" s="1">
        <v>4.13</v>
      </c>
      <c r="I10" s="1">
        <v>2.65</v>
      </c>
      <c r="J10" s="1">
        <v>3.05</v>
      </c>
      <c r="K10" s="1">
        <v>5.42</v>
      </c>
      <c r="L10" s="1">
        <f>AVERAGE(C10:K10)</f>
        <v>4.124444444444444</v>
      </c>
      <c r="M10" s="1"/>
      <c r="N10" s="1">
        <v>3.49</v>
      </c>
      <c r="O10" s="1">
        <v>3.65</v>
      </c>
      <c r="P10" s="1">
        <v>4.82</v>
      </c>
      <c r="Q10" s="1">
        <v>4.11</v>
      </c>
      <c r="R10" s="1">
        <v>3.12</v>
      </c>
      <c r="S10" s="1">
        <v>4.77</v>
      </c>
      <c r="T10" s="1">
        <v>4.24</v>
      </c>
      <c r="U10" s="1">
        <v>4.19</v>
      </c>
      <c r="V10" s="1">
        <v>5.57</v>
      </c>
      <c r="W10" s="1">
        <f>AVERAGE(N10:V10)</f>
        <v>4.217777777777778</v>
      </c>
      <c r="X10" s="1"/>
      <c r="Y10" s="1">
        <v>3.18</v>
      </c>
      <c r="Z10" s="1">
        <v>3.28</v>
      </c>
      <c r="AA10" s="1">
        <v>2.68</v>
      </c>
      <c r="AB10" s="1">
        <v>3.1</v>
      </c>
      <c r="AC10" s="1">
        <v>3.21</v>
      </c>
      <c r="AD10" s="1">
        <v>3.31</v>
      </c>
      <c r="AE10" s="1">
        <f>AVERAGE(V10:AD10)</f>
        <v>3.5684722222222223</v>
      </c>
      <c r="AF10" s="1"/>
      <c r="AG10" s="1">
        <f>AVERAGE(AE10,W10,L10)</f>
        <v>3.970231481481482</v>
      </c>
      <c r="AH10" s="1">
        <f>AVERAGE(C10:K10,N10:V10,Y10:AE10)</f>
        <v>3.8963388888888897</v>
      </c>
    </row>
    <row r="11" spans="1:34" s="1" customFormat="1" ht="15.75">
      <c r="A11" s="1" t="s">
        <v>797</v>
      </c>
      <c r="B11" s="1"/>
      <c r="C11" s="1">
        <v>3.64</v>
      </c>
      <c r="D11" s="1">
        <v>3.22</v>
      </c>
      <c r="E11" s="1">
        <v>2.78</v>
      </c>
      <c r="F11" s="1">
        <v>2.84</v>
      </c>
      <c r="G11" s="1">
        <v>2.84</v>
      </c>
      <c r="H11" s="1">
        <v>2.78</v>
      </c>
      <c r="I11" s="1">
        <v>2.92</v>
      </c>
      <c r="J11" s="1">
        <v>3.02</v>
      </c>
      <c r="K11" s="1">
        <v>3.63</v>
      </c>
      <c r="L11" s="1">
        <f>AVERAGE(C11:K11)</f>
        <v>3.074444444444444</v>
      </c>
      <c r="M11" s="1"/>
      <c r="N11" s="1">
        <v>3.17</v>
      </c>
      <c r="O11" s="1">
        <v>1.85</v>
      </c>
      <c r="P11" s="1">
        <v>2.98</v>
      </c>
      <c r="Q11" s="1">
        <v>1.85</v>
      </c>
      <c r="R11" s="1">
        <v>3.26</v>
      </c>
      <c r="S11" s="1">
        <v>4.09</v>
      </c>
      <c r="T11" s="1">
        <v>3.29</v>
      </c>
      <c r="U11" s="1">
        <v>4.2</v>
      </c>
      <c r="V11" s="1">
        <v>2.98</v>
      </c>
      <c r="W11" s="1">
        <f>AVERAGE(N11:V11)</f>
        <v>3.0744444444444445</v>
      </c>
      <c r="X11" s="1"/>
      <c r="Y11" s="1">
        <v>1.62</v>
      </c>
      <c r="Z11" s="1">
        <v>2.23</v>
      </c>
      <c r="AA11" s="1">
        <v>3.66</v>
      </c>
      <c r="AB11" s="1">
        <v>2.15</v>
      </c>
      <c r="AC11" s="1">
        <v>3.1</v>
      </c>
      <c r="AD11" s="1">
        <v>2.24</v>
      </c>
      <c r="AE11" s="1">
        <f>AVERAGE(V11:AD11)</f>
        <v>2.6318055555555557</v>
      </c>
      <c r="AF11" s="1"/>
      <c r="AG11" s="1">
        <f>AVERAGE(AE11,W11,L11)</f>
        <v>2.9268981481481484</v>
      </c>
      <c r="AH11" s="1">
        <f>AVERAGE(C11:K11,N11:V11,Y11:AE11)</f>
        <v>2.9188722222222223</v>
      </c>
    </row>
    <row r="12" spans="1:34" s="1" customFormat="1" ht="15.75">
      <c r="A12" s="1" t="s">
        <v>798</v>
      </c>
      <c r="B12" s="1"/>
      <c r="C12" s="1">
        <v>2.52</v>
      </c>
      <c r="D12" s="1">
        <v>1.79</v>
      </c>
      <c r="E12" s="1">
        <v>1.73</v>
      </c>
      <c r="F12" s="1">
        <v>1.8</v>
      </c>
      <c r="G12" s="1">
        <v>1.8</v>
      </c>
      <c r="H12" s="1">
        <v>1.34</v>
      </c>
      <c r="I12" s="1">
        <v>2.48</v>
      </c>
      <c r="J12" s="1">
        <v>1.83</v>
      </c>
      <c r="K12" s="1">
        <v>1.9</v>
      </c>
      <c r="L12" s="1">
        <f>AVERAGE(C12:K12)</f>
        <v>1.9100000000000001</v>
      </c>
      <c r="M12" s="1"/>
      <c r="N12" s="1">
        <v>1.27</v>
      </c>
      <c r="O12" s="1">
        <v>2.71</v>
      </c>
      <c r="P12" s="1">
        <v>1.77</v>
      </c>
      <c r="Q12" s="1">
        <v>3.9</v>
      </c>
      <c r="R12" s="1">
        <v>1.94</v>
      </c>
      <c r="S12" s="1">
        <v>1.92</v>
      </c>
      <c r="T12" s="1">
        <v>2.23</v>
      </c>
      <c r="U12" s="1">
        <v>1.68</v>
      </c>
      <c r="V12" s="1">
        <v>2.22</v>
      </c>
      <c r="W12" s="1">
        <f>AVERAGE(N12:V12)</f>
        <v>2.1822222222222223</v>
      </c>
      <c r="X12" s="1"/>
      <c r="Y12" s="1">
        <v>3.92</v>
      </c>
      <c r="Z12" s="1">
        <v>3.26</v>
      </c>
      <c r="AA12" s="1">
        <v>2.38</v>
      </c>
      <c r="AB12" s="1">
        <v>3.17</v>
      </c>
      <c r="AC12" s="1">
        <v>2.46</v>
      </c>
      <c r="AD12" s="1">
        <v>1.69</v>
      </c>
      <c r="AE12" s="1">
        <f>AVERAGE(V12:AD12)</f>
        <v>2.6602777777777775</v>
      </c>
      <c r="AF12" s="1"/>
      <c r="AG12" s="1">
        <f>AVERAGE(AE12,W12,L12)</f>
        <v>2.250833333333333</v>
      </c>
      <c r="AH12" s="1">
        <f>AVERAGE(C12:K12,N12:V12,Y12:AE12)</f>
        <v>2.2548111111111107</v>
      </c>
    </row>
    <row r="13" spans="1:34" s="1" customFormat="1" ht="15.75">
      <c r="A13" s="1" t="s">
        <v>799</v>
      </c>
      <c r="B13" s="1"/>
      <c r="C13" s="1">
        <v>3.09</v>
      </c>
      <c r="D13" s="1">
        <v>3.97</v>
      </c>
      <c r="E13" s="1">
        <v>1.62</v>
      </c>
      <c r="F13" s="1">
        <v>3.42</v>
      </c>
      <c r="G13" s="1">
        <v>3.42</v>
      </c>
      <c r="H13" s="1">
        <v>3.9</v>
      </c>
      <c r="I13" s="1">
        <v>1.98</v>
      </c>
      <c r="J13" s="1">
        <v>4.14</v>
      </c>
      <c r="K13" s="1">
        <v>4.28</v>
      </c>
      <c r="L13" s="1">
        <f>AVERAGE(C13:K13)</f>
        <v>3.3133333333333335</v>
      </c>
      <c r="M13" s="1"/>
      <c r="N13" s="1">
        <v>3.95</v>
      </c>
      <c r="O13" s="1">
        <v>2.27</v>
      </c>
      <c r="P13" s="1">
        <v>3.36</v>
      </c>
      <c r="Q13" s="1">
        <v>2.18</v>
      </c>
      <c r="R13" s="1">
        <v>2.21</v>
      </c>
      <c r="S13" s="1">
        <v>5.73</v>
      </c>
      <c r="T13" s="1">
        <v>4.43</v>
      </c>
      <c r="U13" s="1">
        <v>3.87</v>
      </c>
      <c r="V13" s="1">
        <v>4.51</v>
      </c>
      <c r="W13" s="1">
        <f>AVERAGE(N13:V13)</f>
        <v>3.6122222222222224</v>
      </c>
      <c r="X13" s="1"/>
      <c r="Y13" s="1">
        <v>2.5</v>
      </c>
      <c r="Z13" s="1">
        <v>1.95</v>
      </c>
      <c r="AA13" s="1">
        <v>2.21</v>
      </c>
      <c r="AB13" s="1">
        <v>1.66</v>
      </c>
      <c r="AC13" s="1">
        <v>3.29</v>
      </c>
      <c r="AD13" s="1">
        <v>3.31</v>
      </c>
      <c r="AE13" s="1">
        <f>AVERAGE(V13:AD13)</f>
        <v>2.8802777777777777</v>
      </c>
      <c r="AF13" s="1"/>
      <c r="AG13" s="1">
        <f>AVERAGE(AE13,W13,L13)</f>
        <v>3.268611111111111</v>
      </c>
      <c r="AH13" s="1">
        <f>AVERAGE(C13:K13,N13:V13,Y13:AE13)</f>
        <v>3.2052111111111112</v>
      </c>
    </row>
    <row r="14" spans="1:34" s="1" customFormat="1" ht="15.75">
      <c r="A14" s="1" t="s">
        <v>800</v>
      </c>
      <c r="B14" s="1"/>
      <c r="C14" s="1">
        <v>2.98</v>
      </c>
      <c r="D14" s="1">
        <v>4.12</v>
      </c>
      <c r="E14" s="1">
        <v>2.07</v>
      </c>
      <c r="F14" s="1">
        <v>1.98</v>
      </c>
      <c r="G14" s="1">
        <v>1.98</v>
      </c>
      <c r="H14" s="1">
        <v>1.95</v>
      </c>
      <c r="I14" s="1">
        <v>2.19</v>
      </c>
      <c r="J14" s="1">
        <v>2.04</v>
      </c>
      <c r="K14" s="1">
        <v>1.96</v>
      </c>
      <c r="L14" s="1">
        <f>AVERAGE(C14:K14)</f>
        <v>2.3633333333333333</v>
      </c>
      <c r="M14" s="1"/>
      <c r="N14" s="1">
        <v>2.78</v>
      </c>
      <c r="O14" s="1">
        <v>2.04</v>
      </c>
      <c r="P14" s="1">
        <v>2.12</v>
      </c>
      <c r="Q14" s="1">
        <v>2.07</v>
      </c>
      <c r="R14" s="1">
        <v>1.25</v>
      </c>
      <c r="S14" s="1">
        <v>2.29</v>
      </c>
      <c r="T14" s="1">
        <v>1.73</v>
      </c>
      <c r="U14" s="1">
        <v>1.89</v>
      </c>
      <c r="V14" s="1">
        <v>3.33</v>
      </c>
      <c r="W14" s="1">
        <f>AVERAGE(N14:V14)</f>
        <v>2.1666666666666665</v>
      </c>
      <c r="X14" s="1"/>
      <c r="Y14" s="1">
        <v>2.26</v>
      </c>
      <c r="Z14" s="1">
        <v>1.55</v>
      </c>
      <c r="AA14" s="1">
        <v>2.06</v>
      </c>
      <c r="AB14" s="1">
        <v>2.07</v>
      </c>
      <c r="AC14" s="1">
        <v>1.98</v>
      </c>
      <c r="AD14" s="1">
        <v>1.81</v>
      </c>
      <c r="AE14" s="1">
        <f>AVERAGE(V14:AD14)</f>
        <v>2.1533333333333333</v>
      </c>
      <c r="AF14" s="1"/>
      <c r="AG14" s="1">
        <f>AVERAGE(AE14,W14,L14)</f>
        <v>2.227777777777778</v>
      </c>
      <c r="AH14" s="1">
        <f>AVERAGE(C14:K14,N14:V14,Y14:AE14)</f>
        <v>2.186133333333333</v>
      </c>
    </row>
    <row r="15" spans="1:34" s="1" customFormat="1" ht="15.75">
      <c r="A15" s="1" t="s">
        <v>801</v>
      </c>
      <c r="B15" s="1"/>
      <c r="C15" s="1">
        <v>-0.49</v>
      </c>
      <c r="D15" s="1">
        <v>-0.87</v>
      </c>
      <c r="E15" s="1">
        <v>-0.23</v>
      </c>
      <c r="F15" s="1">
        <v>-0.84</v>
      </c>
      <c r="G15" s="1">
        <v>-0.84</v>
      </c>
      <c r="H15" s="1">
        <v>-0.59</v>
      </c>
      <c r="I15" s="1">
        <v>-1.25</v>
      </c>
      <c r="J15" s="1">
        <v>-0.94</v>
      </c>
      <c r="K15" s="1">
        <v>-0.07</v>
      </c>
      <c r="L15" s="1">
        <f>AVERAGE(C15:K15)</f>
        <v>-0.6799999999999999</v>
      </c>
      <c r="M15" s="1"/>
      <c r="N15" s="1">
        <v>-2.05</v>
      </c>
      <c r="O15" s="1">
        <v>0.15</v>
      </c>
      <c r="P15" s="1">
        <v>0.08</v>
      </c>
      <c r="Q15" s="1">
        <v>0.74</v>
      </c>
      <c r="R15" s="1">
        <v>-0.04</v>
      </c>
      <c r="S15" s="1">
        <v>1.39</v>
      </c>
      <c r="T15" s="1">
        <v>0.47</v>
      </c>
      <c r="U15" s="1">
        <v>-1.15</v>
      </c>
      <c r="V15" s="1">
        <v>0.29</v>
      </c>
      <c r="W15" s="1">
        <f>AVERAGE(N15:V15)</f>
        <v>-0.013333333333333296</v>
      </c>
      <c r="X15" s="1"/>
      <c r="Y15" s="1">
        <v>0.5700000000000001</v>
      </c>
      <c r="Z15" s="1">
        <v>-1.53</v>
      </c>
      <c r="AA15" s="1">
        <v>-1.02</v>
      </c>
      <c r="AB15" s="1">
        <v>0.22</v>
      </c>
      <c r="AC15" s="1">
        <v>-0.23</v>
      </c>
      <c r="AD15" s="1">
        <v>0.69</v>
      </c>
      <c r="AE15" s="1">
        <f>AVERAGE(V15:AD15)</f>
        <v>-0.12791666666666668</v>
      </c>
      <c r="AF15" s="1"/>
      <c r="AG15" s="1">
        <f>AVERAGE(AE15,W15,L15)</f>
        <v>-0.27375</v>
      </c>
      <c r="AH15" s="1">
        <f>AVERAGE(C15:K15,N15:V15,Y15:AE15)</f>
        <v>-0.3067166666666667</v>
      </c>
    </row>
    <row r="16" spans="1:34" s="1" customFormat="1" ht="15.75">
      <c r="A16" s="1" t="s">
        <v>802</v>
      </c>
      <c r="B16" s="1"/>
      <c r="C16" s="1">
        <v>0.75</v>
      </c>
      <c r="D16" s="1">
        <v>-0.11</v>
      </c>
      <c r="E16" s="1">
        <v>0.92</v>
      </c>
      <c r="F16" s="1">
        <v>0.93</v>
      </c>
      <c r="G16" s="1">
        <v>0.93</v>
      </c>
      <c r="H16" s="1">
        <v>0.69</v>
      </c>
      <c r="I16" s="1">
        <v>1.38</v>
      </c>
      <c r="J16" s="1">
        <v>0.33</v>
      </c>
      <c r="K16" s="1">
        <v>0.5</v>
      </c>
      <c r="L16" s="1">
        <f>AVERAGE(C16:K16)</f>
        <v>0.7022222222222223</v>
      </c>
      <c r="M16" s="1"/>
      <c r="N16" s="1">
        <v>0.09</v>
      </c>
      <c r="O16" s="1">
        <v>0.59</v>
      </c>
      <c r="P16" s="1">
        <v>0.82</v>
      </c>
      <c r="Q16" s="1">
        <v>0.88</v>
      </c>
      <c r="R16" s="1">
        <v>1.24</v>
      </c>
      <c r="S16" s="1">
        <v>1.15</v>
      </c>
      <c r="T16" s="1">
        <v>1.05</v>
      </c>
      <c r="U16" s="1">
        <v>1.08</v>
      </c>
      <c r="V16" s="1">
        <v>1.38</v>
      </c>
      <c r="W16" s="1">
        <f>AVERAGE(N16:V16)</f>
        <v>0.9199999999999999</v>
      </c>
      <c r="X16" s="1"/>
      <c r="Y16" s="1">
        <v>1.36</v>
      </c>
      <c r="Z16" s="1">
        <v>1.02</v>
      </c>
      <c r="AA16" s="1">
        <v>1.25</v>
      </c>
      <c r="AB16" s="1">
        <v>1.08</v>
      </c>
      <c r="AC16" s="1">
        <v>1.2</v>
      </c>
      <c r="AD16" s="1">
        <v>1.22</v>
      </c>
      <c r="AE16" s="1">
        <f>AVERAGE(V16:AD16)</f>
        <v>1.17875</v>
      </c>
      <c r="AF16" s="1"/>
      <c r="AG16" s="1">
        <f>AVERAGE(AE16,W16,L16)</f>
        <v>0.9336574074074074</v>
      </c>
      <c r="AH16" s="1">
        <f>AVERAGE(C16:K16,N16:V16,Y16:AE16)</f>
        <v>0.9163500000000001</v>
      </c>
    </row>
    <row r="17" spans="1:34" s="1" customFormat="1" ht="15.75">
      <c r="A17" s="1" t="s">
        <v>803</v>
      </c>
      <c r="B17" s="1"/>
      <c r="C17" s="1">
        <v>31.64</v>
      </c>
      <c r="D17" s="1">
        <v>30.68</v>
      </c>
      <c r="E17" s="1">
        <v>29.1</v>
      </c>
      <c r="F17" s="1">
        <v>31.38</v>
      </c>
      <c r="G17" s="1">
        <v>31.38</v>
      </c>
      <c r="H17" s="1">
        <v>29.98</v>
      </c>
      <c r="I17" s="1">
        <v>30.9</v>
      </c>
      <c r="J17" s="1">
        <v>30.06</v>
      </c>
      <c r="K17" s="1">
        <v>34</v>
      </c>
      <c r="L17" s="1">
        <f>AVERAGE(C17:K17)</f>
        <v>31.013333333333332</v>
      </c>
      <c r="M17" s="1"/>
      <c r="N17" s="1">
        <v>28.74</v>
      </c>
      <c r="O17" s="1">
        <v>29.78</v>
      </c>
      <c r="P17" s="1">
        <v>29.92</v>
      </c>
      <c r="Q17" s="1">
        <v>30.54</v>
      </c>
      <c r="R17" s="1">
        <v>31.26</v>
      </c>
      <c r="S17" s="1">
        <v>30.43</v>
      </c>
      <c r="T17" s="1">
        <v>32.32</v>
      </c>
      <c r="U17" s="1">
        <v>30.77</v>
      </c>
      <c r="V17" s="1">
        <v>30.04</v>
      </c>
      <c r="W17" s="1">
        <f>AVERAGE(N17:V17)</f>
        <v>30.42222222222222</v>
      </c>
      <c r="X17" s="1"/>
      <c r="Y17" s="1">
        <v>30.35</v>
      </c>
      <c r="Z17" s="1">
        <v>31.62</v>
      </c>
      <c r="AA17" s="1">
        <v>30.64</v>
      </c>
      <c r="AB17" s="1">
        <v>26.13</v>
      </c>
      <c r="AC17" s="1">
        <v>29.47</v>
      </c>
      <c r="AD17" s="1">
        <v>30.17</v>
      </c>
      <c r="AE17" s="1">
        <f>AVERAGE(V17:AD17)</f>
        <v>29.855277777777776</v>
      </c>
      <c r="AF17" s="1"/>
      <c r="AG17" s="1">
        <f>AVERAGE(AE17,W17,L17)</f>
        <v>30.430277777777775</v>
      </c>
      <c r="AH17" s="1">
        <f>AVERAGE(C17:K17,N17:V17,Y17:AE17)</f>
        <v>30.44621111111111</v>
      </c>
    </row>
    <row r="18" spans="1:34" s="1" customFormat="1" ht="15.75">
      <c r="A18" s="1" t="s">
        <v>804</v>
      </c>
      <c r="B18" s="1"/>
      <c r="C18" s="1">
        <v>-3.1</v>
      </c>
      <c r="D18" s="1">
        <v>-2.93</v>
      </c>
      <c r="E18" s="1">
        <v>-2.98</v>
      </c>
      <c r="F18" s="1">
        <v>-2.72</v>
      </c>
      <c r="G18" s="1">
        <v>-2.72</v>
      </c>
      <c r="H18" s="1">
        <v>-2.77</v>
      </c>
      <c r="I18" s="1">
        <v>-2.77</v>
      </c>
      <c r="J18" s="1">
        <v>-3.15</v>
      </c>
      <c r="K18" s="1">
        <v>-2.7</v>
      </c>
      <c r="L18" s="1">
        <f>AVERAGE(C18:K18)</f>
        <v>-2.871111111111111</v>
      </c>
      <c r="M18" s="1"/>
      <c r="N18" s="1">
        <v>-3.31</v>
      </c>
      <c r="O18" s="1">
        <v>-2.98</v>
      </c>
      <c r="P18" s="1">
        <v>-3.03</v>
      </c>
      <c r="Q18" s="1">
        <v>-3.54</v>
      </c>
      <c r="R18" s="1">
        <v>-3.06</v>
      </c>
      <c r="S18" s="1">
        <v>-2.77</v>
      </c>
      <c r="T18" s="1">
        <v>-3.27</v>
      </c>
      <c r="U18" s="1">
        <v>-2.38</v>
      </c>
      <c r="V18" s="1">
        <v>-2.53</v>
      </c>
      <c r="W18" s="1">
        <f>AVERAGE(N18:V18)</f>
        <v>-2.985555555555556</v>
      </c>
      <c r="X18" s="1"/>
      <c r="Y18" s="1">
        <v>-3.83</v>
      </c>
      <c r="Z18" s="1">
        <v>-3.77</v>
      </c>
      <c r="AA18" s="1">
        <v>-3.48</v>
      </c>
      <c r="AB18" s="1">
        <v>-3.48</v>
      </c>
      <c r="AC18" s="1">
        <v>-3.21</v>
      </c>
      <c r="AD18" s="1">
        <v>-3.73</v>
      </c>
      <c r="AE18" s="1">
        <f>AVERAGE(V18:AD18)</f>
        <v>-3.3769444444444447</v>
      </c>
      <c r="AF18" s="1"/>
      <c r="AG18" s="1">
        <f>AVERAGE(AE18,W18,L18)</f>
        <v>-3.0778703703703707</v>
      </c>
      <c r="AH18" s="1">
        <f>AVERAGE(C18:K18,N18:V18,Y18:AE18)</f>
        <v>-3.1034777777777784</v>
      </c>
    </row>
    <row r="19" spans="1:34" s="1" customFormat="1" ht="15.75">
      <c r="A19" s="1" t="s">
        <v>805</v>
      </c>
      <c r="B19" s="1"/>
      <c r="C19" s="1">
        <v>-24.51</v>
      </c>
      <c r="D19" s="1">
        <v>-26.36</v>
      </c>
      <c r="E19" s="1">
        <v>-24.58</v>
      </c>
      <c r="F19" s="1">
        <v>-24.27</v>
      </c>
      <c r="G19" s="1">
        <v>-24.27</v>
      </c>
      <c r="H19" s="1">
        <v>-25.15</v>
      </c>
      <c r="I19" s="1">
        <v>-26.06</v>
      </c>
      <c r="J19" s="1">
        <v>-24.15</v>
      </c>
      <c r="K19" s="1">
        <v>-21.55</v>
      </c>
      <c r="L19" s="1">
        <f>AVERAGE(C19:K19)</f>
        <v>-24.544444444444448</v>
      </c>
      <c r="M19" s="1"/>
      <c r="N19" s="1">
        <v>-25.52</v>
      </c>
      <c r="O19" s="1">
        <v>-25.25</v>
      </c>
      <c r="P19" s="1">
        <v>-24.04</v>
      </c>
      <c r="Q19" s="1">
        <v>-24.5</v>
      </c>
      <c r="R19" s="1">
        <v>-25.02</v>
      </c>
      <c r="S19" s="1">
        <v>-27.07</v>
      </c>
      <c r="T19" s="1">
        <v>-24.25</v>
      </c>
      <c r="U19" s="1">
        <v>-24.48</v>
      </c>
      <c r="V19" s="1">
        <v>-26.1</v>
      </c>
      <c r="W19" s="1">
        <f>AVERAGE(N19:V19)</f>
        <v>-25.136666666666663</v>
      </c>
      <c r="X19" s="1"/>
      <c r="Y19" s="1">
        <v>-25.77</v>
      </c>
      <c r="Z19" s="1">
        <v>-26.74</v>
      </c>
      <c r="AA19" s="1">
        <v>-23.98</v>
      </c>
      <c r="AB19" s="1">
        <v>-26.46</v>
      </c>
      <c r="AC19" s="1">
        <v>-25.45</v>
      </c>
      <c r="AD19" s="1">
        <v>-25.87</v>
      </c>
      <c r="AE19" s="1">
        <f>AVERAGE(V19:AD19)</f>
        <v>-25.688333333333333</v>
      </c>
      <c r="AF19" s="1"/>
      <c r="AG19" s="1">
        <f>AVERAGE(AE19,W19,L19)</f>
        <v>-25.123148148148147</v>
      </c>
      <c r="AH19" s="1">
        <f>AVERAGE(C19:K19,N19:V19,Y19:AE19)</f>
        <v>-25.083533333333325</v>
      </c>
    </row>
    <row r="20" spans="1:34" s="1" customFormat="1" ht="15.75">
      <c r="A20" s="1" t="s">
        <v>806</v>
      </c>
      <c r="B20" s="1"/>
      <c r="C20" s="1">
        <v>9.74</v>
      </c>
      <c r="D20" s="1">
        <v>9.79</v>
      </c>
      <c r="E20" s="1">
        <v>10.54</v>
      </c>
      <c r="F20" s="1">
        <v>9.92</v>
      </c>
      <c r="G20" s="1">
        <v>9.92</v>
      </c>
      <c r="H20" s="1">
        <v>9.55</v>
      </c>
      <c r="I20" s="1">
        <v>9.68</v>
      </c>
      <c r="J20" s="1">
        <v>9.39</v>
      </c>
      <c r="K20" s="1">
        <v>10.65</v>
      </c>
      <c r="L20" s="1">
        <f>AVERAGE(C20:K20)</f>
        <v>9.908888888888889</v>
      </c>
      <c r="M20" s="1"/>
      <c r="N20" s="1">
        <v>11.74</v>
      </c>
      <c r="O20" s="1">
        <v>11.36</v>
      </c>
      <c r="P20" s="1">
        <v>10.64</v>
      </c>
      <c r="Q20" s="1">
        <v>13.35</v>
      </c>
      <c r="R20" s="1">
        <v>10.32</v>
      </c>
      <c r="S20" s="1">
        <v>10.66</v>
      </c>
      <c r="T20" s="1">
        <v>10.86</v>
      </c>
      <c r="U20" s="1">
        <v>10.69</v>
      </c>
      <c r="V20" s="1">
        <v>10.68</v>
      </c>
      <c r="W20" s="1">
        <f>AVERAGE(N20:V20)</f>
        <v>11.144444444444444</v>
      </c>
      <c r="X20" s="1"/>
      <c r="Y20" s="1">
        <v>10.91</v>
      </c>
      <c r="Z20" s="1">
        <v>11.95</v>
      </c>
      <c r="AA20" s="1">
        <v>12.65</v>
      </c>
      <c r="AB20" s="1">
        <v>11</v>
      </c>
      <c r="AC20" s="1">
        <v>11.56</v>
      </c>
      <c r="AD20" s="1">
        <v>12</v>
      </c>
      <c r="AE20" s="1">
        <f>AVERAGE(V20:AD20)</f>
        <v>11.486805555555556</v>
      </c>
      <c r="AF20" s="1"/>
      <c r="AG20" s="1">
        <f>AVERAGE(AE20,W20,L20)</f>
        <v>10.846712962962963</v>
      </c>
      <c r="AH20" s="1">
        <f>AVERAGE(C20:K20,N20:V20,Y20:AE20)</f>
        <v>10.84147222222222</v>
      </c>
    </row>
    <row r="21" spans="1:34" s="1" customFormat="1" ht="15.75">
      <c r="A21" s="1" t="s">
        <v>807</v>
      </c>
      <c r="B21" s="1"/>
      <c r="C21" s="1">
        <v>23.73</v>
      </c>
      <c r="D21" s="1">
        <v>31.31</v>
      </c>
      <c r="E21" s="1">
        <v>28.1</v>
      </c>
      <c r="F21" s="1">
        <v>30.15</v>
      </c>
      <c r="G21" s="1">
        <v>30.15</v>
      </c>
      <c r="H21" s="1">
        <v>31.33</v>
      </c>
      <c r="I21" s="1">
        <v>26.19</v>
      </c>
      <c r="J21" s="1">
        <v>27.49</v>
      </c>
      <c r="K21" s="1">
        <v>31.06</v>
      </c>
      <c r="L21" s="1">
        <f>AVERAGE(C21:K21)</f>
        <v>28.834444444444447</v>
      </c>
      <c r="M21" s="1"/>
      <c r="N21" s="1">
        <v>32.9</v>
      </c>
      <c r="O21" s="1">
        <v>37.65</v>
      </c>
      <c r="P21" s="1">
        <v>29.02</v>
      </c>
      <c r="Q21" s="1">
        <v>31.8</v>
      </c>
      <c r="R21" s="1">
        <v>29.95</v>
      </c>
      <c r="S21" s="1">
        <v>32.89</v>
      </c>
      <c r="T21" s="1">
        <v>30.74</v>
      </c>
      <c r="U21" s="1">
        <v>24.99</v>
      </c>
      <c r="V21" s="1">
        <v>27.87</v>
      </c>
      <c r="W21" s="1">
        <f>AVERAGE(N21:V21)</f>
        <v>30.867777777777782</v>
      </c>
      <c r="X21" s="1"/>
      <c r="Y21" s="1">
        <v>29.15</v>
      </c>
      <c r="Z21" s="1">
        <v>30.76</v>
      </c>
      <c r="AA21" s="1">
        <v>25.94</v>
      </c>
      <c r="AB21" s="1">
        <v>34.1</v>
      </c>
      <c r="AC21" s="1">
        <v>26.99</v>
      </c>
      <c r="AD21" s="1">
        <v>29.48</v>
      </c>
      <c r="AE21" s="1">
        <f>AVERAGE(V21:AD21)</f>
        <v>29.394722222222224</v>
      </c>
      <c r="AF21" s="1"/>
      <c r="AG21" s="1">
        <f>AVERAGE(AE21,W21,L21)</f>
        <v>29.698981481481482</v>
      </c>
      <c r="AH21" s="1">
        <f>AVERAGE(C21:K21,N21:V21,Y21:AE21)</f>
        <v>29.72538888888889</v>
      </c>
    </row>
    <row r="22" spans="1:34" s="1" customFormat="1" ht="15.75">
      <c r="A22" s="1" t="s">
        <v>808</v>
      </c>
      <c r="B22" s="1"/>
      <c r="C22" s="1">
        <v>-1.1</v>
      </c>
      <c r="D22" s="1">
        <v>-0.41</v>
      </c>
      <c r="E22" s="1">
        <v>-1.2</v>
      </c>
      <c r="F22" s="1">
        <v>-1.44</v>
      </c>
      <c r="G22" s="1">
        <v>-1.44</v>
      </c>
      <c r="H22" s="1">
        <v>-0.83</v>
      </c>
      <c r="I22" s="1">
        <v>-2.15</v>
      </c>
      <c r="J22" s="1">
        <v>-1.69</v>
      </c>
      <c r="K22" s="1">
        <v>-1.72</v>
      </c>
      <c r="L22" s="1">
        <f>AVERAGE(C22:K22)</f>
        <v>-1.3311111111111111</v>
      </c>
      <c r="M22" s="1"/>
      <c r="N22" s="1">
        <v>1.06</v>
      </c>
      <c r="O22" s="1">
        <v>-1.24</v>
      </c>
      <c r="P22" s="1">
        <v>-0.74</v>
      </c>
      <c r="Q22" s="1">
        <v>-0.07</v>
      </c>
      <c r="R22" s="1">
        <v>-1.58</v>
      </c>
      <c r="S22" s="1">
        <v>-0.95</v>
      </c>
      <c r="T22" s="1">
        <v>-1.1</v>
      </c>
      <c r="U22" s="1">
        <v>-0.98</v>
      </c>
      <c r="V22" s="1">
        <v>-1.3</v>
      </c>
      <c r="W22" s="1">
        <f>AVERAGE(N22:V22)</f>
        <v>-0.7666666666666666</v>
      </c>
      <c r="X22" s="1"/>
      <c r="Y22" s="1">
        <v>-1.62</v>
      </c>
      <c r="Z22" s="1">
        <v>-1.08</v>
      </c>
      <c r="AA22" s="1">
        <v>-2.06</v>
      </c>
      <c r="AB22" s="1">
        <v>-1.79</v>
      </c>
      <c r="AC22" s="1">
        <v>-1.48</v>
      </c>
      <c r="AD22" s="1">
        <v>-1.82</v>
      </c>
      <c r="AE22" s="1">
        <f>AVERAGE(V22:AD22)</f>
        <v>-1.4895833333333335</v>
      </c>
      <c r="AF22" s="1"/>
      <c r="AG22" s="1">
        <f>AVERAGE(AE22,W22,L22)</f>
        <v>-1.1957870370370371</v>
      </c>
      <c r="AH22" s="1">
        <f>AVERAGE(C22:K22,N22:V22,Y22:AE22)</f>
        <v>-1.2087833333333333</v>
      </c>
    </row>
    <row r="23" spans="1:34" s="1" customFormat="1" ht="15.75">
      <c r="A23" s="1" t="s">
        <v>809</v>
      </c>
      <c r="B23" s="1"/>
      <c r="C23" s="1">
        <v>-24.11</v>
      </c>
      <c r="D23" s="1">
        <v>-24.82</v>
      </c>
      <c r="E23" s="1">
        <v>-24.38</v>
      </c>
      <c r="F23" s="1">
        <v>-24.23</v>
      </c>
      <c r="G23" s="1">
        <v>-24.23</v>
      </c>
      <c r="H23" s="1">
        <v>-23.99</v>
      </c>
      <c r="I23" s="1">
        <v>-24.63</v>
      </c>
      <c r="J23" s="1">
        <v>-24.6</v>
      </c>
      <c r="K23" s="1">
        <v>-24.41</v>
      </c>
      <c r="L23" s="1">
        <f>AVERAGE(C23:K23)</f>
        <v>-24.377777777777776</v>
      </c>
      <c r="M23" s="1"/>
      <c r="N23" s="1">
        <v>-25.88</v>
      </c>
      <c r="O23" s="1">
        <v>-23.89</v>
      </c>
      <c r="P23" s="1">
        <v>-24.16</v>
      </c>
      <c r="Q23" s="1">
        <v>-23.42</v>
      </c>
      <c r="R23" s="1">
        <v>-23.82</v>
      </c>
      <c r="S23" s="1">
        <v>-23.68</v>
      </c>
      <c r="T23" s="1">
        <v>-23.94</v>
      </c>
      <c r="U23" s="1">
        <v>-24.88</v>
      </c>
      <c r="V23" s="1">
        <v>-24.1</v>
      </c>
      <c r="W23" s="1">
        <f>AVERAGE(N23:V23)</f>
        <v>-24.196666666666665</v>
      </c>
      <c r="X23" s="1"/>
      <c r="Y23" s="1">
        <v>-23.64</v>
      </c>
      <c r="Z23" s="1">
        <v>-23.71</v>
      </c>
      <c r="AA23" s="1">
        <v>-22.98</v>
      </c>
      <c r="AB23" s="1">
        <v>-23.72</v>
      </c>
      <c r="AC23" s="1">
        <v>-23.61</v>
      </c>
      <c r="AD23" s="1">
        <v>-24.67</v>
      </c>
      <c r="AE23" s="1">
        <f>AVERAGE(V23:AD23)</f>
        <v>-23.828333333333337</v>
      </c>
      <c r="AF23" s="1"/>
      <c r="AG23" s="1">
        <f>AVERAGE(AE23,W23,L23)</f>
        <v>-24.13425925925926</v>
      </c>
      <c r="AH23" s="1">
        <f>AVERAGE(C23:K23,N23:V23,Y23:AE23)</f>
        <v>-24.133133333333337</v>
      </c>
    </row>
    <row r="24" spans="1:34" s="1" customFormat="1" ht="15.75">
      <c r="A24" s="1" t="s">
        <v>810</v>
      </c>
      <c r="B24" s="1"/>
      <c r="C24" s="1">
        <v>5.26</v>
      </c>
      <c r="D24" s="1">
        <v>5.33</v>
      </c>
      <c r="E24" s="1">
        <v>5.23</v>
      </c>
      <c r="F24" s="1">
        <v>5.02</v>
      </c>
      <c r="G24" s="1">
        <v>5.02</v>
      </c>
      <c r="H24" s="1">
        <v>5.17</v>
      </c>
      <c r="I24" s="1">
        <v>4.56</v>
      </c>
      <c r="J24" s="1">
        <v>5.07</v>
      </c>
      <c r="K24" s="1">
        <v>5.23</v>
      </c>
      <c r="L24" s="1">
        <f>AVERAGE(C24:K24)</f>
        <v>5.09888888888889</v>
      </c>
      <c r="M24" s="1"/>
      <c r="N24" s="1">
        <v>5.25</v>
      </c>
      <c r="O24" s="1">
        <v>5.04</v>
      </c>
      <c r="P24" s="1">
        <v>5.01</v>
      </c>
      <c r="Q24" s="1">
        <v>5.72</v>
      </c>
      <c r="R24" s="1">
        <v>6.07</v>
      </c>
      <c r="S24" s="1">
        <v>6.06</v>
      </c>
      <c r="T24" s="1">
        <v>5.86</v>
      </c>
      <c r="U24" s="1">
        <v>5.57</v>
      </c>
      <c r="V24" s="1">
        <v>5.38</v>
      </c>
      <c r="W24" s="1">
        <f>AVERAGE(N24:V24)</f>
        <v>5.551111111111111</v>
      </c>
      <c r="X24" s="1"/>
      <c r="Y24" s="1">
        <v>5.21</v>
      </c>
      <c r="Z24" s="1">
        <v>5.43</v>
      </c>
      <c r="AA24" s="1">
        <v>5.63</v>
      </c>
      <c r="AB24" s="1">
        <v>5.19</v>
      </c>
      <c r="AC24" s="1">
        <v>5.46</v>
      </c>
      <c r="AD24" s="1">
        <v>5.45</v>
      </c>
      <c r="AE24" s="1">
        <f>AVERAGE(V24:AD24)</f>
        <v>5.41263888888889</v>
      </c>
      <c r="AF24" s="1"/>
      <c r="AG24" s="1">
        <f>AVERAGE(AE24,W24,L24)</f>
        <v>5.354212962962964</v>
      </c>
      <c r="AH24" s="1">
        <f>AVERAGE(C24:K24,N24:V24,Y24:AE24)</f>
        <v>5.345305555555554</v>
      </c>
    </row>
    <row r="25" spans="1:34" s="1" customFormat="1" ht="15.75">
      <c r="A25" s="1" t="s">
        <v>811</v>
      </c>
      <c r="B25" s="1"/>
      <c r="C25" s="1">
        <v>-16.25</v>
      </c>
      <c r="D25" s="1">
        <v>-16.45</v>
      </c>
      <c r="E25" s="1">
        <v>-15.78</v>
      </c>
      <c r="F25" s="1">
        <v>-16.66</v>
      </c>
      <c r="G25" s="1">
        <v>-16.66</v>
      </c>
      <c r="H25" s="1">
        <v>-15.92</v>
      </c>
      <c r="I25" s="1">
        <v>-16.56</v>
      </c>
      <c r="J25" s="1">
        <v>-16.69</v>
      </c>
      <c r="K25" s="1">
        <v>-16.3</v>
      </c>
      <c r="L25" s="1">
        <f>AVERAGE(C25:K25)</f>
        <v>-16.363333333333333</v>
      </c>
      <c r="M25" s="1"/>
      <c r="N25" s="1">
        <v>-17.44</v>
      </c>
      <c r="O25" s="1">
        <v>-16.32</v>
      </c>
      <c r="P25" s="1">
        <v>-16.63</v>
      </c>
      <c r="Q25" s="1">
        <v>-15.17</v>
      </c>
      <c r="R25" s="1">
        <v>-14.69</v>
      </c>
      <c r="S25" s="1">
        <v>-15.32</v>
      </c>
      <c r="T25" s="1">
        <v>-17.51</v>
      </c>
      <c r="U25" s="1">
        <v>-14.8</v>
      </c>
      <c r="V25" s="1">
        <v>-16.4</v>
      </c>
      <c r="W25" s="1">
        <f>AVERAGE(N25:V25)</f>
        <v>-16.031111111111112</v>
      </c>
      <c r="X25" s="1"/>
      <c r="Y25" s="1">
        <v>-16.07</v>
      </c>
      <c r="Z25" s="1">
        <v>-15.55</v>
      </c>
      <c r="AA25" s="1">
        <v>-15.1</v>
      </c>
      <c r="AB25" s="1">
        <v>-15.23</v>
      </c>
      <c r="AC25" s="1">
        <v>-15.43</v>
      </c>
      <c r="AD25" s="1">
        <v>-15.53</v>
      </c>
      <c r="AE25" s="1">
        <f>AVERAGE(V25:AD25)</f>
        <v>-15.667638888888888</v>
      </c>
      <c r="AF25" s="1"/>
      <c r="AG25" s="1">
        <f>AVERAGE(AE25,W25,L25)</f>
        <v>-16.020694444444445</v>
      </c>
      <c r="AH25" s="1">
        <f>AVERAGE(C25:K25,N25:V25,Y25:AE25)</f>
        <v>-16.005105555555556</v>
      </c>
    </row>
    <row r="26" s="1" customFormat="1" ht="15.75"/>
    <row r="27" spans="1:30" s="4" customFormat="1" ht="15.75">
      <c r="A27" s="4" t="s">
        <v>812</v>
      </c>
      <c r="B27" s="4"/>
      <c r="C27" s="4">
        <v>0.0019</v>
      </c>
      <c r="D27" s="4">
        <v>0.002</v>
      </c>
      <c r="E27" s="4">
        <v>0.002</v>
      </c>
      <c r="F27" s="4">
        <v>0.002</v>
      </c>
      <c r="G27" s="4">
        <v>0.0021000000000000003</v>
      </c>
      <c r="H27" s="4">
        <v>0.002</v>
      </c>
      <c r="I27" s="4">
        <v>0.0019</v>
      </c>
      <c r="J27" s="4">
        <v>0.002</v>
      </c>
      <c r="K27" s="4">
        <v>0.002</v>
      </c>
      <c r="N27" s="4">
        <v>0.0021000000000000003</v>
      </c>
      <c r="O27" s="4">
        <v>0.0021000000000000003</v>
      </c>
      <c r="P27" s="4">
        <v>0.002</v>
      </c>
      <c r="Q27" s="4">
        <v>0.0021000000000000003</v>
      </c>
      <c r="R27" s="4">
        <v>0.002</v>
      </c>
      <c r="S27" s="4">
        <v>0.002</v>
      </c>
      <c r="T27" s="4">
        <v>0.002</v>
      </c>
      <c r="U27" s="4">
        <v>0.0019</v>
      </c>
      <c r="V27" s="4">
        <v>0.002</v>
      </c>
      <c r="Y27" s="4">
        <v>0.002</v>
      </c>
      <c r="Z27" s="4">
        <v>0.002</v>
      </c>
      <c r="AA27" s="4">
        <v>0.0019</v>
      </c>
      <c r="AB27" s="4">
        <v>0.002</v>
      </c>
      <c r="AC27" s="4">
        <v>0.002</v>
      </c>
      <c r="AD27" s="4">
        <v>0.0019</v>
      </c>
    </row>
    <row r="28" spans="1:12" s="1" customFormat="1" ht="15.75">
      <c r="A28" s="1" t="s">
        <v>813</v>
      </c>
      <c r="L28" s="1" t="s">
        <v>814</v>
      </c>
    </row>
    <row r="29" spans="1:31" s="1" customFormat="1" ht="15.75">
      <c r="A29" s="1" t="s">
        <v>815</v>
      </c>
      <c r="B29" s="1"/>
      <c r="C29" s="1">
        <f>C8-$L8</f>
        <v>-0.5355555555555553</v>
      </c>
      <c r="D29" s="1">
        <f>D8-$L8</f>
        <v>0.03444444444444472</v>
      </c>
      <c r="E29" s="1">
        <f>E8-$L8</f>
        <v>0.9444444444444446</v>
      </c>
      <c r="F29" s="1">
        <f>F8-$L8</f>
        <v>-0.17555555555555524</v>
      </c>
      <c r="G29" s="1">
        <f>G8-$L8</f>
        <v>-0.17555555555555524</v>
      </c>
      <c r="H29" s="1">
        <f>H8-$L8</f>
        <v>0.08444444444444477</v>
      </c>
      <c r="I29" s="1">
        <f>I8-$L8</f>
        <v>0.6844444444444446</v>
      </c>
      <c r="J29" s="1">
        <f>J8-$L8</f>
        <v>-0.11555555555555541</v>
      </c>
      <c r="K29" s="1">
        <f>K8-$L8</f>
        <v>-0.7455555555555553</v>
      </c>
      <c r="L29" s="1">
        <f>STDEV(C29:K29)</f>
        <v>0.5346052541621508</v>
      </c>
      <c r="M29" s="1"/>
      <c r="N29" s="1">
        <f>N8-$W8</f>
        <v>0.33111111111111113</v>
      </c>
      <c r="O29" s="1">
        <f>O8-$W8</f>
        <v>0.5711111111111111</v>
      </c>
      <c r="P29" s="1">
        <f>P8-$W8</f>
        <v>-0.4988888888888887</v>
      </c>
      <c r="Q29" s="1">
        <f>Q8-$W8</f>
        <v>1.7111111111111112</v>
      </c>
      <c r="R29" s="1">
        <f>R8-$W8</f>
        <v>0.5311111111111112</v>
      </c>
      <c r="S29" s="1">
        <f>S8-$W8</f>
        <v>-1.298888888888889</v>
      </c>
      <c r="T29" s="1">
        <f>T8-$W8</f>
        <v>-0.3288888888888888</v>
      </c>
      <c r="U29" s="1">
        <f>U8-$W8</f>
        <v>-0.7188888888888889</v>
      </c>
      <c r="V29" s="1">
        <f>V8-$W8</f>
        <v>-0.29888888888888876</v>
      </c>
      <c r="W29" s="1">
        <f>STDEV(N29:V29)</f>
        <v>0.8871364670168345</v>
      </c>
      <c r="X29" s="1"/>
      <c r="Y29" s="1">
        <f>Y8-$AE8</f>
        <v>0.40388888888888896</v>
      </c>
      <c r="Z29" s="1">
        <f>Z8-$AE8</f>
        <v>0.1938888888888889</v>
      </c>
      <c r="AA29" s="1">
        <f>AA8-$AE8</f>
        <v>0.4538888888888889</v>
      </c>
      <c r="AB29" s="1">
        <f>AB8-$AE8</f>
        <v>-0.306111111111111</v>
      </c>
      <c r="AC29" s="1">
        <f>AC8-$AE8</f>
        <v>0.543888888888889</v>
      </c>
      <c r="AD29" s="1">
        <f>AD8-$AE8</f>
        <v>-0.47611111111111115</v>
      </c>
      <c r="AE29" s="1">
        <f>STDEV(V29:AD29)</f>
        <v>0.48605220659865517</v>
      </c>
    </row>
    <row r="30" spans="1:31" s="1" customFormat="1" ht="15.75">
      <c r="A30" s="1" t="s">
        <v>816</v>
      </c>
      <c r="B30" s="1"/>
      <c r="C30" s="1">
        <f>C9-$L9</f>
        <v>-0.9566666666666634</v>
      </c>
      <c r="D30" s="1">
        <f>D9-$L9</f>
        <v>3.7133333333333347</v>
      </c>
      <c r="E30" s="1">
        <f>E9-$L9</f>
        <v>-1.8766666666666634</v>
      </c>
      <c r="F30" s="1">
        <f>F9-$L9</f>
        <v>1.9933333333333358</v>
      </c>
      <c r="G30" s="1">
        <f>G9-$L9</f>
        <v>1.9933333333333358</v>
      </c>
      <c r="H30" s="1">
        <f>H9-$L9</f>
        <v>0.3533333333333353</v>
      </c>
      <c r="I30" s="1">
        <f>I9-$L9</f>
        <v>-1.4466666666666654</v>
      </c>
      <c r="J30" s="1">
        <f>J9-$L9</f>
        <v>-2.4166666666666643</v>
      </c>
      <c r="K30" s="1">
        <f>K9-$L9</f>
        <v>-1.3566666666666656</v>
      </c>
      <c r="L30" s="1">
        <f>STDEV(C30:K30)</f>
        <v>2.123417057480701</v>
      </c>
      <c r="M30" s="1"/>
      <c r="N30" s="1">
        <f>N9-$W9</f>
        <v>-0.3277777777777793</v>
      </c>
      <c r="O30" s="1">
        <f>O9-$W9</f>
        <v>-0.08777777777778084</v>
      </c>
      <c r="P30" s="1">
        <f>P9-$W9</f>
        <v>2.9222222222222207</v>
      </c>
      <c r="Q30" s="1">
        <f>Q9-$W9</f>
        <v>-1.1777777777777807</v>
      </c>
      <c r="R30" s="1">
        <f>R9-$W9</f>
        <v>1.2222222222222214</v>
      </c>
      <c r="S30" s="1">
        <f>S9-$W9</f>
        <v>-1.9077777777777793</v>
      </c>
      <c r="T30" s="1">
        <f>T9-$W9</f>
        <v>0.3422222222222189</v>
      </c>
      <c r="U30" s="1">
        <f>U9-$W9</f>
        <v>2.6822222222222187</v>
      </c>
      <c r="V30" s="1">
        <f>V9-$W9</f>
        <v>-3.667777777777779</v>
      </c>
      <c r="W30" s="1">
        <f>STDEV(N30:V30)</f>
        <v>2.1195269388343343</v>
      </c>
      <c r="X30" s="1"/>
      <c r="Y30" s="1">
        <f>Y9-$AE9</f>
        <v>2.7977777777777746</v>
      </c>
      <c r="Z30" s="1">
        <f>Z9-$AE9</f>
        <v>2.1577777777777776</v>
      </c>
      <c r="AA30" s="1">
        <f>AA9-$AE9</f>
        <v>0.277777777777775</v>
      </c>
      <c r="AB30" s="1">
        <f>AB9-$AE9</f>
        <v>-2.4122222222222245</v>
      </c>
      <c r="AC30" s="1">
        <f>AC9-$AE9</f>
        <v>1.4677777777777763</v>
      </c>
      <c r="AD30" s="1">
        <f>AD9-$AE9</f>
        <v>1.0077777777777754</v>
      </c>
      <c r="AE30" s="1">
        <f>STDEV(V30:AD30)</f>
        <v>2.321889324575504</v>
      </c>
    </row>
    <row r="31" spans="1:31" s="1" customFormat="1" ht="15.75">
      <c r="A31" s="1" t="s">
        <v>817</v>
      </c>
      <c r="B31" s="1"/>
      <c r="C31" s="1">
        <f>C10-$L10</f>
        <v>0.6955555555555559</v>
      </c>
      <c r="D31" s="1">
        <f>D10-$L10</f>
        <v>0.5355555555555558</v>
      </c>
      <c r="E31" s="1">
        <f>E10-$L10</f>
        <v>-0.9744444444444444</v>
      </c>
      <c r="F31" s="1">
        <f>F10-$L10</f>
        <v>0.49555555555555575</v>
      </c>
      <c r="G31" s="1">
        <f>G10-$L10</f>
        <v>0.49555555555555575</v>
      </c>
      <c r="H31" s="1">
        <f>H10-$L10</f>
        <v>0.005555555555555536</v>
      </c>
      <c r="I31" s="1">
        <f>I10-$L10</f>
        <v>-1.4744444444444444</v>
      </c>
      <c r="J31" s="1">
        <f>J10-$L10</f>
        <v>-1.0744444444444445</v>
      </c>
      <c r="K31" s="1">
        <f>K10-$L10</f>
        <v>1.2955555555555556</v>
      </c>
      <c r="L31" s="1">
        <f>STDEV(C31:K31)</f>
        <v>0.9498830337350899</v>
      </c>
      <c r="M31" s="1"/>
      <c r="N31" s="1">
        <f>N10-$W10</f>
        <v>-0.7277777777777779</v>
      </c>
      <c r="O31" s="1">
        <f>O10-$W10</f>
        <v>-0.5677777777777782</v>
      </c>
      <c r="P31" s="1">
        <f>P10-$W10</f>
        <v>0.6022222222222222</v>
      </c>
      <c r="Q31" s="1">
        <f>Q10-$W10</f>
        <v>-0.10777777777777775</v>
      </c>
      <c r="R31" s="1">
        <f>R10-$W10</f>
        <v>-1.097777777777778</v>
      </c>
      <c r="S31" s="1">
        <f>S10-$W10</f>
        <v>0.5522222222222215</v>
      </c>
      <c r="T31" s="1">
        <f>T10-$W10</f>
        <v>0.022222222222222143</v>
      </c>
      <c r="U31" s="1">
        <f>U10-$W10</f>
        <v>-0.02777777777777768</v>
      </c>
      <c r="V31" s="1">
        <f>V10-$W10</f>
        <v>1.3522222222222222</v>
      </c>
      <c r="W31" s="1">
        <f>STDEV(N31:V31)</f>
        <v>0.7554928487050321</v>
      </c>
      <c r="X31" s="1"/>
      <c r="Y31" s="1">
        <f>Y10-$AE10</f>
        <v>-0.3884722222222221</v>
      </c>
      <c r="Z31" s="1">
        <f>Z10-$AE10</f>
        <v>-0.28847222222222246</v>
      </c>
      <c r="AA31" s="1">
        <f>AA10-$AE10</f>
        <v>-0.8884722222222221</v>
      </c>
      <c r="AB31" s="1">
        <f>AB10-$AE10</f>
        <v>-0.4684722222222222</v>
      </c>
      <c r="AC31" s="1">
        <f>AC10-$AE10</f>
        <v>-0.3584722222222223</v>
      </c>
      <c r="AD31" s="1">
        <f>AD10-$AE10</f>
        <v>-0.2584722222222222</v>
      </c>
      <c r="AE31" s="1">
        <f>STDEV(V31:AD31)</f>
        <v>0.7368551348901654</v>
      </c>
    </row>
    <row r="32" spans="1:31" s="1" customFormat="1" ht="15.75">
      <c r="A32" s="1" t="s">
        <v>818</v>
      </c>
      <c r="B32" s="1"/>
      <c r="C32" s="1">
        <f>C11-$L11</f>
        <v>0.565555555555556</v>
      </c>
      <c r="D32" s="1">
        <f>D11-$L11</f>
        <v>0.1455555555555561</v>
      </c>
      <c r="E32" s="1">
        <f>E11-$L11</f>
        <v>-0.2944444444444443</v>
      </c>
      <c r="F32" s="1">
        <f>F11-$L11</f>
        <v>-0.23444444444444423</v>
      </c>
      <c r="G32" s="1">
        <f>G11-$L11</f>
        <v>-0.23444444444444423</v>
      </c>
      <c r="H32" s="1">
        <f>H11-$L11</f>
        <v>-0.2944444444444443</v>
      </c>
      <c r="I32" s="1">
        <f>I11-$L11</f>
        <v>-0.15444444444444416</v>
      </c>
      <c r="J32" s="1">
        <f>J11-$L11</f>
        <v>-0.05444444444444407</v>
      </c>
      <c r="K32" s="1">
        <f>K11-$L11</f>
        <v>0.5555555555555558</v>
      </c>
      <c r="L32" s="1">
        <f>STDEV(C32:K32)</f>
        <v>0.3463780850137287</v>
      </c>
      <c r="M32" s="1"/>
      <c r="N32" s="1">
        <f>N11-$W11</f>
        <v>0.0955555555555554</v>
      </c>
      <c r="O32" s="1">
        <f>O11-$W11</f>
        <v>-1.2244444444444444</v>
      </c>
      <c r="P32" s="1">
        <f>P11-$W11</f>
        <v>-0.09444444444444455</v>
      </c>
      <c r="Q32" s="1">
        <f>Q11-$W11</f>
        <v>-1.2244444444444444</v>
      </c>
      <c r="R32" s="1">
        <f>R11-$W11</f>
        <v>0.18555555555555525</v>
      </c>
      <c r="S32" s="1">
        <f>S11-$W11</f>
        <v>1.0155555555555553</v>
      </c>
      <c r="T32" s="1">
        <f>T11-$W11</f>
        <v>0.2155555555555555</v>
      </c>
      <c r="U32" s="1">
        <f>U11-$W11</f>
        <v>1.1255555555555556</v>
      </c>
      <c r="V32" s="1">
        <f>V11-$W11</f>
        <v>-0.09444444444444455</v>
      </c>
      <c r="W32" s="1">
        <f>STDEV(N32:V32)</f>
        <v>0.8219353854031214</v>
      </c>
      <c r="X32" s="1"/>
      <c r="Y32" s="1">
        <f>Y11-$AE11</f>
        <v>-1.0118055555555556</v>
      </c>
      <c r="Z32" s="1">
        <f>Z11-$AE11</f>
        <v>-0.40180555555555575</v>
      </c>
      <c r="AA32" s="1">
        <f>AA11-$AE11</f>
        <v>1.0281944444444444</v>
      </c>
      <c r="AB32" s="1">
        <f>AB11-$AE11</f>
        <v>-0.4818055555555558</v>
      </c>
      <c r="AC32" s="1">
        <f>AC11-$AE11</f>
        <v>0.46819444444444436</v>
      </c>
      <c r="AD32" s="1">
        <f>AD11-$AE11</f>
        <v>-0.3918055555555555</v>
      </c>
      <c r="AE32" s="1">
        <f>STDEV(V32:AD32)</f>
        <v>0.7102547053579825</v>
      </c>
    </row>
    <row r="33" spans="1:31" s="1" customFormat="1" ht="15.75">
      <c r="A33" s="1" t="s">
        <v>819</v>
      </c>
      <c r="B33" s="1"/>
      <c r="C33" s="1">
        <f>C12-$L12</f>
        <v>0.6099999999999999</v>
      </c>
      <c r="D33" s="1">
        <f>D12-$L12</f>
        <v>-0.1200000000000001</v>
      </c>
      <c r="E33" s="1">
        <f>E12-$L12</f>
        <v>-0.18000000000000016</v>
      </c>
      <c r="F33" s="1">
        <f>F12-$L12</f>
        <v>-0.1100000000000001</v>
      </c>
      <c r="G33" s="1">
        <f>G12-$L12</f>
        <v>-0.1100000000000001</v>
      </c>
      <c r="H33" s="1">
        <f>H12-$L12</f>
        <v>-0.5700000000000001</v>
      </c>
      <c r="I33" s="1">
        <f>I12-$L12</f>
        <v>0.5699999999999998</v>
      </c>
      <c r="J33" s="1">
        <f>J12-$L12</f>
        <v>-0.08000000000000007</v>
      </c>
      <c r="K33" s="1">
        <f>K12-$L12</f>
        <v>-0.010000000000000231</v>
      </c>
      <c r="L33" s="1">
        <f>STDEV(C33:K33)</f>
        <v>0.37070878058119955</v>
      </c>
      <c r="M33" s="1"/>
      <c r="N33" s="1">
        <f>N12-$W12</f>
        <v>-0.9122222222222223</v>
      </c>
      <c r="O33" s="1">
        <f>O12-$W12</f>
        <v>0.5277777777777777</v>
      </c>
      <c r="P33" s="1">
        <f>P12-$W12</f>
        <v>-0.41222222222222227</v>
      </c>
      <c r="Q33" s="1">
        <f>Q12-$W12</f>
        <v>1.7177777777777776</v>
      </c>
      <c r="R33" s="1">
        <f>R12-$W12</f>
        <v>-0.24222222222222234</v>
      </c>
      <c r="S33" s="1">
        <f>S12-$W12</f>
        <v>-0.26222222222222236</v>
      </c>
      <c r="T33" s="1">
        <f>T12-$W12</f>
        <v>0.0477777777777777</v>
      </c>
      <c r="U33" s="1">
        <f>U12-$W12</f>
        <v>-0.5022222222222223</v>
      </c>
      <c r="V33" s="1">
        <f>V12-$W12</f>
        <v>0.03777777777777791</v>
      </c>
      <c r="W33" s="1">
        <f>STDEV(N33:V33)</f>
        <v>0.7595027613145618</v>
      </c>
      <c r="X33" s="1"/>
      <c r="Y33" s="1">
        <f>Y12-$AE12</f>
        <v>1.2597222222222224</v>
      </c>
      <c r="Z33" s="1">
        <f>Z12-$AE12</f>
        <v>0.5997222222222223</v>
      </c>
      <c r="AA33" s="1">
        <f>AA12-$AE12</f>
        <v>-0.2802777777777776</v>
      </c>
      <c r="AB33" s="1">
        <f>AB12-$AE12</f>
        <v>0.5097222222222224</v>
      </c>
      <c r="AC33" s="1">
        <f>AC12-$AE12</f>
        <v>-0.20027777777777755</v>
      </c>
      <c r="AD33" s="1">
        <f>AD12-$AE12</f>
        <v>-0.9702777777777776</v>
      </c>
      <c r="AE33" s="1">
        <f>STDEV(V33:AD33)</f>
        <v>0.7047638496974609</v>
      </c>
    </row>
    <row r="34" spans="1:31" s="1" customFormat="1" ht="15.75">
      <c r="A34" s="1" t="s">
        <v>820</v>
      </c>
      <c r="B34" s="1"/>
      <c r="C34" s="1">
        <f>C13-$L13</f>
        <v>-0.2233333333333336</v>
      </c>
      <c r="D34" s="1">
        <f>D13-$L13</f>
        <v>0.6566666666666667</v>
      </c>
      <c r="E34" s="1">
        <f>E13-$L13</f>
        <v>-1.6933333333333334</v>
      </c>
      <c r="F34" s="1">
        <f>F13-$L13</f>
        <v>0.10666666666666647</v>
      </c>
      <c r="G34" s="1">
        <f>G13-$L13</f>
        <v>0.10666666666666647</v>
      </c>
      <c r="H34" s="1">
        <f>H13-$L13</f>
        <v>0.5866666666666664</v>
      </c>
      <c r="I34" s="1">
        <f>I13-$L13</f>
        <v>-1.3333333333333335</v>
      </c>
      <c r="J34" s="1">
        <f>J13-$L13</f>
        <v>0.8266666666666662</v>
      </c>
      <c r="K34" s="1">
        <f>K13-$L13</f>
        <v>0.9666666666666668</v>
      </c>
      <c r="L34" s="1">
        <f>STDEV(C34:K34)</f>
        <v>0.9428016758576535</v>
      </c>
      <c r="M34" s="1"/>
      <c r="N34" s="1">
        <f>N13-$W13</f>
        <v>0.33777777777777773</v>
      </c>
      <c r="O34" s="1">
        <f>O13-$W13</f>
        <v>-1.3422222222222224</v>
      </c>
      <c r="P34" s="1">
        <f>P13-$W13</f>
        <v>-0.25222222222222257</v>
      </c>
      <c r="Q34" s="1">
        <f>Q13-$W13</f>
        <v>-1.4322222222222223</v>
      </c>
      <c r="R34" s="1">
        <f>R13-$W13</f>
        <v>-1.4022222222222225</v>
      </c>
      <c r="S34" s="1">
        <f>S13-$W13</f>
        <v>2.117777777777778</v>
      </c>
      <c r="T34" s="1">
        <f>T13-$W13</f>
        <v>0.8177777777777773</v>
      </c>
      <c r="U34" s="1">
        <f>U13-$W13</f>
        <v>0.25777777777777766</v>
      </c>
      <c r="V34" s="1">
        <f>V13-$W13</f>
        <v>0.8977777777777773</v>
      </c>
      <c r="W34" s="1">
        <f>STDEV(N34:V34)</f>
        <v>1.2259157574827253</v>
      </c>
      <c r="X34" s="1"/>
      <c r="Y34" s="1">
        <f>Y13-$AE13</f>
        <v>-0.3802777777777777</v>
      </c>
      <c r="Z34" s="1">
        <f>Z13-$AE13</f>
        <v>-0.9302777777777778</v>
      </c>
      <c r="AA34" s="1">
        <f>AA13-$AE13</f>
        <v>-0.6702777777777778</v>
      </c>
      <c r="AB34" s="1">
        <f>AB13-$AE13</f>
        <v>-1.2202777777777778</v>
      </c>
      <c r="AC34" s="1">
        <f>AC13-$AE13</f>
        <v>0.4097222222222223</v>
      </c>
      <c r="AD34" s="1">
        <f>AD13-$AE13</f>
        <v>0.42972222222222234</v>
      </c>
      <c r="AE34" s="1">
        <f>STDEV(V34:AD34)</f>
        <v>0.894643349160612</v>
      </c>
    </row>
    <row r="35" spans="1:31" s="1" customFormat="1" ht="15.75">
      <c r="A35" s="1" t="s">
        <v>821</v>
      </c>
      <c r="B35" s="1"/>
      <c r="C35" s="1">
        <f>C14-$L14</f>
        <v>0.6166666666666667</v>
      </c>
      <c r="D35" s="1">
        <f>D14-$L14</f>
        <v>1.7566666666666668</v>
      </c>
      <c r="E35" s="1">
        <f>E14-$L14</f>
        <v>-0.29333333333333345</v>
      </c>
      <c r="F35" s="1">
        <f>F14-$L14</f>
        <v>-0.3833333333333333</v>
      </c>
      <c r="G35" s="1">
        <f>G14-$L14</f>
        <v>-0.3833333333333333</v>
      </c>
      <c r="H35" s="1">
        <f>H14-$L14</f>
        <v>-0.41333333333333333</v>
      </c>
      <c r="I35" s="1">
        <f>I14-$L14</f>
        <v>-0.17333333333333334</v>
      </c>
      <c r="J35" s="1">
        <f>J14-$L14</f>
        <v>-0.32333333333333325</v>
      </c>
      <c r="K35" s="1">
        <f>K14-$L14</f>
        <v>-0.4033333333333333</v>
      </c>
      <c r="L35" s="1">
        <f>STDEV(C35:K35)</f>
        <v>0.7343534571308288</v>
      </c>
      <c r="M35" s="1"/>
      <c r="N35" s="1">
        <f>N14-$W14</f>
        <v>0.6133333333333333</v>
      </c>
      <c r="O35" s="1">
        <f>O14-$W14</f>
        <v>-0.12666666666666648</v>
      </c>
      <c r="P35" s="1">
        <f>P14-$W14</f>
        <v>-0.04666666666666641</v>
      </c>
      <c r="Q35" s="1">
        <f>Q14-$W14</f>
        <v>-0.09666666666666668</v>
      </c>
      <c r="R35" s="1">
        <f>R14-$W14</f>
        <v>-0.9166666666666665</v>
      </c>
      <c r="S35" s="1">
        <f>S14-$W14</f>
        <v>0.12333333333333352</v>
      </c>
      <c r="T35" s="1">
        <f>T14-$W14</f>
        <v>-0.43666666666666654</v>
      </c>
      <c r="U35" s="1">
        <f>U14-$W14</f>
        <v>-0.2766666666666666</v>
      </c>
      <c r="V35" s="1">
        <f>V14-$W14</f>
        <v>1.1633333333333336</v>
      </c>
      <c r="W35" s="1">
        <f>STDEV(N35:V35)</f>
        <v>0.5999791663049643</v>
      </c>
      <c r="X35" s="1"/>
      <c r="Y35" s="1">
        <f>Y14-$AE14</f>
        <v>0.10666666666666647</v>
      </c>
      <c r="Z35" s="1">
        <f>Z14-$AE14</f>
        <v>-0.6033333333333333</v>
      </c>
      <c r="AA35" s="1">
        <f>AA14-$AE14</f>
        <v>-0.09333333333333327</v>
      </c>
      <c r="AB35" s="1">
        <f>AB14-$AE14</f>
        <v>-0.08333333333333348</v>
      </c>
      <c r="AC35" s="1">
        <f>AC14-$AE14</f>
        <v>-0.17333333333333334</v>
      </c>
      <c r="AD35" s="1">
        <f>AD14-$AE14</f>
        <v>-0.34333333333333327</v>
      </c>
      <c r="AE35" s="1">
        <f>STDEV(V35:AD35)</f>
        <v>0.5620371376050471</v>
      </c>
    </row>
    <row r="36" spans="1:31" s="1" customFormat="1" ht="15.75">
      <c r="A36" s="1" t="s">
        <v>822</v>
      </c>
      <c r="B36" s="1"/>
      <c r="C36" s="1">
        <f>C15-$L15</f>
        <v>0.18999999999999995</v>
      </c>
      <c r="D36" s="1">
        <f>D15-$L15</f>
        <v>-0.19000000000000006</v>
      </c>
      <c r="E36" s="1">
        <f>E15-$L15</f>
        <v>0.44999999999999996</v>
      </c>
      <c r="F36" s="1">
        <f>F15-$L15</f>
        <v>-0.16000000000000003</v>
      </c>
      <c r="G36" s="1">
        <f>G15-$L15</f>
        <v>-0.16000000000000003</v>
      </c>
      <c r="H36" s="1">
        <f>H15-$L15</f>
        <v>0.08999999999999997</v>
      </c>
      <c r="I36" s="1">
        <f>I15-$L15</f>
        <v>-0.5700000000000001</v>
      </c>
      <c r="J36" s="1">
        <f>J15-$L15</f>
        <v>-0.26</v>
      </c>
      <c r="K36" s="1">
        <f>K15-$L15</f>
        <v>0.6099999999999999</v>
      </c>
      <c r="L36" s="1">
        <f>STDEV(C36:K36)</f>
        <v>0.3705738792737556</v>
      </c>
      <c r="M36" s="1"/>
      <c r="N36" s="1">
        <f>N15-$W15</f>
        <v>-2.0366666666666666</v>
      </c>
      <c r="O36" s="1">
        <f>O15-$W15</f>
        <v>0.1633333333333333</v>
      </c>
      <c r="P36" s="1">
        <f>P15-$W15</f>
        <v>0.0933333333333333</v>
      </c>
      <c r="Q36" s="1">
        <f>Q15-$W15</f>
        <v>0.7533333333333333</v>
      </c>
      <c r="R36" s="1">
        <f>R15-$W15</f>
        <v>-0.026666666666666707</v>
      </c>
      <c r="S36" s="1">
        <f>S15-$W15</f>
        <v>1.403333333333333</v>
      </c>
      <c r="T36" s="1">
        <f>T15-$W15</f>
        <v>0.4833333333333333</v>
      </c>
      <c r="U36" s="1">
        <f>U15-$W15</f>
        <v>-1.1366666666666667</v>
      </c>
      <c r="V36" s="1">
        <f>V15-$W15</f>
        <v>0.3033333333333333</v>
      </c>
      <c r="W36" s="1">
        <f>STDEV(N36:V36)</f>
        <v>1.0209431913676685</v>
      </c>
      <c r="X36" s="1"/>
      <c r="Y36" s="1">
        <f>Y15-$AE15</f>
        <v>0.6979166666666667</v>
      </c>
      <c r="Z36" s="1">
        <f>Z15-$AE15</f>
        <v>-1.4020833333333333</v>
      </c>
      <c r="AA36" s="1">
        <f>AA15-$AE15</f>
        <v>-0.8920833333333333</v>
      </c>
      <c r="AB36" s="1">
        <f>AB15-$AE15</f>
        <v>0.34791666666666665</v>
      </c>
      <c r="AC36" s="1">
        <f>AC15-$AE15</f>
        <v>-0.10208333333333333</v>
      </c>
      <c r="AD36" s="1">
        <f>AD15-$AE15</f>
        <v>0.8179166666666666</v>
      </c>
      <c r="AE36" s="1">
        <f>STDEV(V36:AD36)</f>
        <v>0.8539960740383994</v>
      </c>
    </row>
    <row r="37" spans="1:31" s="1" customFormat="1" ht="15.75">
      <c r="A37" s="1" t="s">
        <v>823</v>
      </c>
      <c r="B37" s="1"/>
      <c r="C37" s="1">
        <f>C16-$L16</f>
        <v>0.0477777777777777</v>
      </c>
      <c r="D37" s="1">
        <f>D16-$L16</f>
        <v>-0.8122222222222223</v>
      </c>
      <c r="E37" s="1">
        <f>E16-$L16</f>
        <v>0.21777777777777774</v>
      </c>
      <c r="F37" s="1">
        <f>F16-$L16</f>
        <v>0.22777777777777775</v>
      </c>
      <c r="G37" s="1">
        <f>G16-$L16</f>
        <v>0.22777777777777775</v>
      </c>
      <c r="H37" s="1">
        <f>H16-$L16</f>
        <v>-0.012222222222222356</v>
      </c>
      <c r="I37" s="1">
        <f>I16-$L16</f>
        <v>0.6777777777777776</v>
      </c>
      <c r="J37" s="1">
        <f>J16-$L16</f>
        <v>-0.3722222222222223</v>
      </c>
      <c r="K37" s="1">
        <f>K16-$L16</f>
        <v>-0.2022222222222223</v>
      </c>
      <c r="L37" s="1">
        <f>STDEV(C37:K37)</f>
        <v>0.42605098808058695</v>
      </c>
      <c r="M37" s="1"/>
      <c r="N37" s="1">
        <f>N16-$W16</f>
        <v>-0.83</v>
      </c>
      <c r="O37" s="1">
        <f>O16-$W16</f>
        <v>-0.32999999999999996</v>
      </c>
      <c r="P37" s="1">
        <f>P16-$W16</f>
        <v>-0.09999999999999998</v>
      </c>
      <c r="Q37" s="1">
        <f>Q16-$W16</f>
        <v>-0.039999999999999925</v>
      </c>
      <c r="R37" s="1">
        <f>R16-$W16</f>
        <v>0.32000000000000006</v>
      </c>
      <c r="S37" s="1">
        <f>S16-$W16</f>
        <v>0.22999999999999998</v>
      </c>
      <c r="T37" s="1">
        <f>T16-$W16</f>
        <v>0.13000000000000012</v>
      </c>
      <c r="U37" s="1">
        <f>U16-$W16</f>
        <v>0.16000000000000014</v>
      </c>
      <c r="V37" s="1">
        <f>V16-$W16</f>
        <v>0.45999999999999996</v>
      </c>
      <c r="W37" s="1">
        <f>STDEV(N37:V37)</f>
        <v>0.39032038122547486</v>
      </c>
      <c r="X37" s="1"/>
      <c r="Y37" s="1">
        <f>Y16-$AE16</f>
        <v>0.18125000000000013</v>
      </c>
      <c r="Z37" s="1">
        <f>Z16-$AE16</f>
        <v>-0.15874999999999995</v>
      </c>
      <c r="AA37" s="1">
        <f>AA16-$AE16</f>
        <v>0.07125000000000004</v>
      </c>
      <c r="AB37" s="1">
        <f>AB16-$AE16</f>
        <v>-0.0987499999999999</v>
      </c>
      <c r="AC37" s="1">
        <f>AC16-$AE16</f>
        <v>0.02124999999999999</v>
      </c>
      <c r="AD37" s="1">
        <f>AD16-$AE16</f>
        <v>0.04125000000000001</v>
      </c>
      <c r="AE37" s="1">
        <f>STDEV(V37:AD37)</f>
        <v>0.21907831099173977</v>
      </c>
    </row>
    <row r="38" spans="1:31" s="1" customFormat="1" ht="15.75">
      <c r="A38" s="1" t="s">
        <v>824</v>
      </c>
      <c r="B38" s="1"/>
      <c r="C38" s="1">
        <f>C17-$L17</f>
        <v>0.6266666666666687</v>
      </c>
      <c r="D38" s="1">
        <f>D17-$L17</f>
        <v>-0.33333333333333215</v>
      </c>
      <c r="E38" s="1">
        <f>E17-$L17</f>
        <v>-1.9133333333333304</v>
      </c>
      <c r="F38" s="1">
        <f>F17-$L17</f>
        <v>0.36666666666666714</v>
      </c>
      <c r="G38" s="1">
        <f>G17-$L17</f>
        <v>0.36666666666666714</v>
      </c>
      <c r="H38" s="1">
        <f>H17-$L17</f>
        <v>-1.0333333333333314</v>
      </c>
      <c r="I38" s="1">
        <f>I17-$L17</f>
        <v>-0.11333333333333329</v>
      </c>
      <c r="J38" s="1">
        <f>J17-$L17</f>
        <v>-0.9533333333333331</v>
      </c>
      <c r="K38" s="1">
        <f>K17-$L17</f>
        <v>2.986666666666668</v>
      </c>
      <c r="L38" s="1">
        <f>STDEV(C38:K38)</f>
        <v>1.3848826665100546</v>
      </c>
      <c r="M38" s="1"/>
      <c r="N38" s="1">
        <f>N17-$W17</f>
        <v>-1.6822222222222223</v>
      </c>
      <c r="O38" s="1">
        <f>O17-$W17</f>
        <v>-0.6422222222222196</v>
      </c>
      <c r="P38" s="1">
        <f>P17-$W17</f>
        <v>-0.502222222222219</v>
      </c>
      <c r="Q38" s="1">
        <f>Q17-$W17</f>
        <v>0.11777777777777843</v>
      </c>
      <c r="R38" s="1">
        <f>R17-$W17</f>
        <v>0.8377777777777808</v>
      </c>
      <c r="S38" s="1">
        <f>S17-$W17</f>
        <v>0.007777777777778994</v>
      </c>
      <c r="T38" s="1">
        <f>T17-$W17</f>
        <v>1.8977777777777796</v>
      </c>
      <c r="U38" s="1">
        <f>U17-$W17</f>
        <v>0.34777777777777885</v>
      </c>
      <c r="V38" s="1">
        <f>V17-$W17</f>
        <v>-0.3822222222222216</v>
      </c>
      <c r="W38" s="1">
        <f>STDEV(N38:V38)</f>
        <v>1.0049226061963406</v>
      </c>
      <c r="X38" s="1"/>
      <c r="Y38" s="1">
        <f>Y17-$AE17</f>
        <v>0.49472222222222584</v>
      </c>
      <c r="Z38" s="1">
        <f>Z17-$AE17</f>
        <v>1.7647222222222254</v>
      </c>
      <c r="AA38" s="1">
        <f>AA17-$AE17</f>
        <v>0.784722222222225</v>
      </c>
      <c r="AB38" s="1">
        <f>AB17-$AE17</f>
        <v>-3.7252777777777766</v>
      </c>
      <c r="AC38" s="1">
        <f>AC17-$AE17</f>
        <v>-0.3852777777777767</v>
      </c>
      <c r="AD38" s="1">
        <f>AD17-$AE17</f>
        <v>0.3147222222222261</v>
      </c>
      <c r="AE38" s="1">
        <f>STDEV(V38:AD38)</f>
        <v>1.658478276849665</v>
      </c>
    </row>
    <row r="39" spans="1:31" s="1" customFormat="1" ht="15.75">
      <c r="A39" s="1" t="s">
        <v>825</v>
      </c>
      <c r="B39" s="1"/>
      <c r="C39" s="1">
        <f>C18-$L18</f>
        <v>-0.22888888888888914</v>
      </c>
      <c r="D39" s="1">
        <f>D18-$L18</f>
        <v>-0.05888888888888921</v>
      </c>
      <c r="E39" s="1">
        <f>E18-$L18</f>
        <v>-0.10888888888888903</v>
      </c>
      <c r="F39" s="1">
        <f>F18-$L18</f>
        <v>0.15111111111111075</v>
      </c>
      <c r="G39" s="1">
        <f>G18-$L18</f>
        <v>0.15111111111111075</v>
      </c>
      <c r="H39" s="1">
        <f>H18-$L18</f>
        <v>0.10111111111111093</v>
      </c>
      <c r="I39" s="1">
        <f>I18-$L18</f>
        <v>0.10111111111111093</v>
      </c>
      <c r="J39" s="1">
        <f>J18-$L18</f>
        <v>-0.27888888888888896</v>
      </c>
      <c r="K39" s="1">
        <f>K18-$L18</f>
        <v>0.17111111111111077</v>
      </c>
      <c r="L39" s="1">
        <f>STDEV(C39:K39)</f>
        <v>0.17352553446427152</v>
      </c>
      <c r="M39" s="1"/>
      <c r="N39" s="1">
        <f>N18-$W18</f>
        <v>-0.3244444444444441</v>
      </c>
      <c r="O39" s="1">
        <f>O18-$W18</f>
        <v>0.00555555555555598</v>
      </c>
      <c r="P39" s="1">
        <f>P18-$W18</f>
        <v>-0.04444444444444384</v>
      </c>
      <c r="Q39" s="1">
        <f>Q18-$W18</f>
        <v>-0.5544444444444441</v>
      </c>
      <c r="R39" s="1">
        <f>R18-$W18</f>
        <v>-0.07444444444444409</v>
      </c>
      <c r="S39" s="1">
        <f>S18-$W18</f>
        <v>0.21555555555555594</v>
      </c>
      <c r="T39" s="1">
        <f>T18-$W18</f>
        <v>-0.28444444444444406</v>
      </c>
      <c r="U39" s="1">
        <f>U18-$W18</f>
        <v>0.6055555555555561</v>
      </c>
      <c r="V39" s="1">
        <f>V18-$W18</f>
        <v>0.45555555555555616</v>
      </c>
      <c r="W39" s="1">
        <f>STDEV(N39:V39)</f>
        <v>0.3744699958311451</v>
      </c>
      <c r="X39" s="1"/>
      <c r="Y39" s="1">
        <f>Y18-$AE18</f>
        <v>-0.4530555555555553</v>
      </c>
      <c r="Z39" s="1">
        <f>Z18-$AE18</f>
        <v>-0.39305555555555527</v>
      </c>
      <c r="AA39" s="1">
        <f>AA18-$AE18</f>
        <v>-0.10305555555555523</v>
      </c>
      <c r="AB39" s="1">
        <f>AB18-$AE18</f>
        <v>-0.10305555555555523</v>
      </c>
      <c r="AC39" s="1">
        <f>AC18-$AE18</f>
        <v>0.16694444444444478</v>
      </c>
      <c r="AD39" s="1">
        <f>AD18-$AE18</f>
        <v>-0.35305555555555523</v>
      </c>
      <c r="AE39" s="1">
        <f>STDEV(V39:AD39)</f>
        <v>0.35059761437734743</v>
      </c>
    </row>
    <row r="40" spans="1:31" s="1" customFormat="1" ht="15.75">
      <c r="A40" s="1" t="s">
        <v>826</v>
      </c>
      <c r="B40" s="1"/>
      <c r="C40" s="1">
        <f>C19-$L19</f>
        <v>0.034444444444446276</v>
      </c>
      <c r="D40" s="1">
        <f>D19-$L19</f>
        <v>-1.8155555555555516</v>
      </c>
      <c r="E40" s="1">
        <f>E19-$L19</f>
        <v>-0.035555555555550455</v>
      </c>
      <c r="F40" s="1">
        <f>F19-$L19</f>
        <v>0.27444444444444827</v>
      </c>
      <c r="G40" s="1">
        <f>G19-$L19</f>
        <v>0.27444444444444827</v>
      </c>
      <c r="H40" s="1">
        <f>H19-$L19</f>
        <v>-0.6055555555555507</v>
      </c>
      <c r="I40" s="1">
        <f>I19-$L19</f>
        <v>-1.5155555555555509</v>
      </c>
      <c r="J40" s="1">
        <f>J19-$L19</f>
        <v>0.39444444444444926</v>
      </c>
      <c r="K40" s="1">
        <f>K19-$L19</f>
        <v>2.994444444444447</v>
      </c>
      <c r="L40" s="1">
        <f>STDEV(C40:K40)</f>
        <v>1.3800010064408563</v>
      </c>
      <c r="M40" s="1"/>
      <c r="N40" s="1">
        <f>N19-$W19</f>
        <v>-0.3833333333333364</v>
      </c>
      <c r="O40" s="1">
        <f>O19-$W19</f>
        <v>-0.11333333333333684</v>
      </c>
      <c r="P40" s="1">
        <f>P19-$W19</f>
        <v>1.096666666666664</v>
      </c>
      <c r="Q40" s="1">
        <f>Q19-$W19</f>
        <v>0.6366666666666632</v>
      </c>
      <c r="R40" s="1">
        <f>R19-$W19</f>
        <v>0.11666666666666359</v>
      </c>
      <c r="S40" s="1">
        <f>S19-$W19</f>
        <v>-1.9333333333333371</v>
      </c>
      <c r="T40" s="1">
        <f>T19-$W19</f>
        <v>0.8866666666666632</v>
      </c>
      <c r="U40" s="1">
        <f>U19-$W19</f>
        <v>0.6566666666666627</v>
      </c>
      <c r="V40" s="1">
        <f>V19-$W19</f>
        <v>-0.9633333333333383</v>
      </c>
      <c r="W40" s="1">
        <f>STDEV(N40:V40)</f>
        <v>0.9788130567171652</v>
      </c>
      <c r="X40" s="1"/>
      <c r="Y40" s="1">
        <f>Y19-$AE19</f>
        <v>-0.081666666666667</v>
      </c>
      <c r="Z40" s="1">
        <f>Z19-$AE19</f>
        <v>-1.0516666666666659</v>
      </c>
      <c r="AA40" s="1">
        <f>AA19-$AE19</f>
        <v>1.7083333333333321</v>
      </c>
      <c r="AB40" s="1">
        <f>AB19-$AE19</f>
        <v>-0.7716666666666683</v>
      </c>
      <c r="AC40" s="1">
        <f>AC19-$AE19</f>
        <v>0.23833333333333329</v>
      </c>
      <c r="AD40" s="1">
        <f>AD19-$AE19</f>
        <v>-0.18166666666666842</v>
      </c>
      <c r="AE40" s="1">
        <f>STDEV(V40:AD40)</f>
        <v>0.9710449414860884</v>
      </c>
    </row>
    <row r="41" spans="1:31" s="1" customFormat="1" ht="15.75">
      <c r="A41" s="1" t="s">
        <v>827</v>
      </c>
      <c r="B41" s="1"/>
      <c r="C41" s="1">
        <f>C20-$L20</f>
        <v>-0.16888888888888864</v>
      </c>
      <c r="D41" s="1">
        <f>D20-$L20</f>
        <v>-0.11888888888888971</v>
      </c>
      <c r="E41" s="1">
        <f>E20-$L20</f>
        <v>0.6311111111111103</v>
      </c>
      <c r="F41" s="1">
        <f>F20-$L20</f>
        <v>0.011111111111111072</v>
      </c>
      <c r="G41" s="1">
        <f>G20-$L20</f>
        <v>0.011111111111111072</v>
      </c>
      <c r="H41" s="1">
        <f>H20-$L20</f>
        <v>-0.35888888888888815</v>
      </c>
      <c r="I41" s="1">
        <f>I20-$L20</f>
        <v>-0.22888888888888914</v>
      </c>
      <c r="J41" s="1">
        <f>J20-$L20</f>
        <v>-0.5188888888888883</v>
      </c>
      <c r="K41" s="1">
        <f>K20-$L20</f>
        <v>0.7411111111111115</v>
      </c>
      <c r="L41" s="1">
        <f>STDEV(C41:K41)</f>
        <v>0.4243949942107128</v>
      </c>
      <c r="M41" s="1"/>
      <c r="N41" s="1">
        <f>N20-$W20</f>
        <v>0.5955555555555563</v>
      </c>
      <c r="O41" s="1">
        <f>O20-$W20</f>
        <v>0.2155555555555555</v>
      </c>
      <c r="P41" s="1">
        <f>P20-$W20</f>
        <v>-0.5044444444444434</v>
      </c>
      <c r="Q41" s="1">
        <f>Q20-$W20</f>
        <v>2.2055555555555557</v>
      </c>
      <c r="R41" s="1">
        <f>R20-$W20</f>
        <v>-0.8244444444444436</v>
      </c>
      <c r="S41" s="1">
        <f>S20-$W20</f>
        <v>-0.4844444444444438</v>
      </c>
      <c r="T41" s="1">
        <f>T20-$W20</f>
        <v>-0.2844444444444445</v>
      </c>
      <c r="U41" s="1">
        <f>U20-$W20</f>
        <v>-0.45444444444444443</v>
      </c>
      <c r="V41" s="1">
        <f>V20-$W20</f>
        <v>-0.4644444444444442</v>
      </c>
      <c r="W41" s="1">
        <f>STDEV(N41:V41)</f>
        <v>0.9312372295917822</v>
      </c>
      <c r="X41" s="1"/>
      <c r="Y41" s="1">
        <f>Y20-$AE20</f>
        <v>-0.5768055555555556</v>
      </c>
      <c r="Z41" s="1">
        <f>Z20-$AE20</f>
        <v>0.4631944444444436</v>
      </c>
      <c r="AA41" s="1">
        <f>AA20-$AE20</f>
        <v>1.1631944444444446</v>
      </c>
      <c r="AB41" s="1">
        <f>AB20-$AE20</f>
        <v>-0.4868055555555557</v>
      </c>
      <c r="AC41" s="1">
        <f>AC20-$AE20</f>
        <v>0.07319444444444478</v>
      </c>
      <c r="AD41" s="1">
        <f>AD20-$AE20</f>
        <v>0.5131944444444443</v>
      </c>
      <c r="AE41" s="1">
        <f>STDEV(V41:AD41)</f>
        <v>0.6721475680141129</v>
      </c>
    </row>
    <row r="42" spans="1:31" s="1" customFormat="1" ht="15.75">
      <c r="A42" s="1" t="s">
        <v>828</v>
      </c>
      <c r="B42" s="1"/>
      <c r="C42" s="1">
        <f>C21-$L21</f>
        <v>-5.104444444444447</v>
      </c>
      <c r="D42" s="1">
        <f>D21-$L21</f>
        <v>2.4755555555555517</v>
      </c>
      <c r="E42" s="1">
        <f>E21-$L21</f>
        <v>-0.7344444444444456</v>
      </c>
      <c r="F42" s="1">
        <f>F21-$L21</f>
        <v>1.3155555555555516</v>
      </c>
      <c r="G42" s="1">
        <f>G21-$L21</f>
        <v>1.3155555555555516</v>
      </c>
      <c r="H42" s="1">
        <f>H21-$L21</f>
        <v>2.4955555555555513</v>
      </c>
      <c r="I42" s="1">
        <f>I21-$L21</f>
        <v>-2.6444444444444457</v>
      </c>
      <c r="J42" s="1">
        <f>J21-$L21</f>
        <v>-1.3444444444444485</v>
      </c>
      <c r="K42" s="1">
        <f>K21-$L21</f>
        <v>2.2255555555555517</v>
      </c>
      <c r="L42" s="1">
        <f>STDEV(C42:K42)</f>
        <v>2.6496703149217966</v>
      </c>
      <c r="M42" s="1"/>
      <c r="N42" s="1">
        <f>N21-$W21</f>
        <v>2.0322222222222166</v>
      </c>
      <c r="O42" s="1">
        <f>O21-$W21</f>
        <v>6.782222222222217</v>
      </c>
      <c r="P42" s="1">
        <f>P21-$W21</f>
        <v>-1.8477777777777824</v>
      </c>
      <c r="Q42" s="1">
        <f>Q21-$W21</f>
        <v>0.9322222222222187</v>
      </c>
      <c r="R42" s="1">
        <f>R21-$W21</f>
        <v>-0.9177777777777827</v>
      </c>
      <c r="S42" s="1">
        <f>S21-$W21</f>
        <v>2.0222222222222186</v>
      </c>
      <c r="T42" s="1">
        <f>T21-$W21</f>
        <v>-0.12777777777778354</v>
      </c>
      <c r="U42" s="1">
        <f>U21-$W21</f>
        <v>-5.8777777777777835</v>
      </c>
      <c r="V42" s="1">
        <f>V21-$W21</f>
        <v>-2.997777777777781</v>
      </c>
      <c r="W42" s="1">
        <f>STDEV(N42:V42)</f>
        <v>3.5863413731049705</v>
      </c>
      <c r="X42" s="1"/>
      <c r="Y42" s="1">
        <f>Y21-$AE21</f>
        <v>-0.24472222222222584</v>
      </c>
      <c r="Z42" s="1">
        <f>Z21-$AE21</f>
        <v>1.3652777777777771</v>
      </c>
      <c r="AA42" s="1">
        <f>AA21-$AE21</f>
        <v>-3.454722222222223</v>
      </c>
      <c r="AB42" s="1">
        <f>AB21-$AE21</f>
        <v>4.705277777777777</v>
      </c>
      <c r="AC42" s="1">
        <f>AC21-$AE21</f>
        <v>-2.404722222222226</v>
      </c>
      <c r="AD42" s="1">
        <f>AD21-$AE21</f>
        <v>0.08527777777777601</v>
      </c>
      <c r="AE42" s="1">
        <f>STDEV(V42:AD42)</f>
        <v>3.013916707579238</v>
      </c>
    </row>
    <row r="43" spans="1:31" s="1" customFormat="1" ht="15.75">
      <c r="A43" s="1" t="s">
        <v>829</v>
      </c>
      <c r="B43" s="1"/>
      <c r="C43" s="1">
        <f>C22-$L22</f>
        <v>0.23111111111111104</v>
      </c>
      <c r="D43" s="1">
        <f>D22-$L22</f>
        <v>0.9211111111111112</v>
      </c>
      <c r="E43" s="1">
        <f>E22-$L22</f>
        <v>0.13111111111111118</v>
      </c>
      <c r="F43" s="1">
        <f>F22-$L22</f>
        <v>-0.10888888888888881</v>
      </c>
      <c r="G43" s="1">
        <f>G22-$L22</f>
        <v>-0.10888888888888881</v>
      </c>
      <c r="H43" s="1">
        <f>H22-$L22</f>
        <v>0.5011111111111112</v>
      </c>
      <c r="I43" s="1">
        <f>I22-$L22</f>
        <v>-0.8188888888888888</v>
      </c>
      <c r="J43" s="1">
        <f>J22-$L22</f>
        <v>-0.3588888888888888</v>
      </c>
      <c r="K43" s="1">
        <f>K22-$L22</f>
        <v>-0.38888888888888884</v>
      </c>
      <c r="L43" s="1">
        <f>STDEV(C43:K43)</f>
        <v>0.5177461840623367</v>
      </c>
      <c r="M43" s="1"/>
      <c r="N43" s="1">
        <f>N22-$W22</f>
        <v>1.8266666666666667</v>
      </c>
      <c r="O43" s="1">
        <f>O22-$W22</f>
        <v>-0.4733333333333334</v>
      </c>
      <c r="P43" s="1">
        <f>P22-$W22</f>
        <v>0.026666666666666616</v>
      </c>
      <c r="Q43" s="1">
        <f>Q22-$W22</f>
        <v>0.6966666666666665</v>
      </c>
      <c r="R43" s="1">
        <f>R22-$W22</f>
        <v>-0.8133333333333335</v>
      </c>
      <c r="S43" s="1">
        <f>S22-$W22</f>
        <v>-0.18333333333333335</v>
      </c>
      <c r="T43" s="1">
        <f>T22-$W22</f>
        <v>-0.3333333333333335</v>
      </c>
      <c r="U43" s="1">
        <f>U22-$W22</f>
        <v>-0.21333333333333337</v>
      </c>
      <c r="V43" s="1">
        <f>V22-$W22</f>
        <v>-0.5333333333333334</v>
      </c>
      <c r="W43" s="1">
        <f>STDEV(N43:V43)</f>
        <v>0.8049068269060712</v>
      </c>
      <c r="X43" s="1"/>
      <c r="Y43" s="1">
        <f>Y22-$AE22</f>
        <v>-0.13041666666666663</v>
      </c>
      <c r="Z43" s="1">
        <f>Z22-$AE22</f>
        <v>0.4095833333333334</v>
      </c>
      <c r="AA43" s="1">
        <f>AA22-$AE22</f>
        <v>-0.5704166666666666</v>
      </c>
      <c r="AB43" s="1">
        <f>AB22-$AE22</f>
        <v>-0.30041666666666655</v>
      </c>
      <c r="AC43" s="1">
        <f>AC22-$AE22</f>
        <v>0.009583333333333499</v>
      </c>
      <c r="AD43" s="1">
        <f>AD22-$AE22</f>
        <v>-0.3304166666666666</v>
      </c>
      <c r="AE43" s="1">
        <f>STDEV(V43:AD43)</f>
        <v>0.4766895472368802</v>
      </c>
    </row>
    <row r="44" spans="1:31" s="1" customFormat="1" ht="15.75">
      <c r="A44" s="1" t="s">
        <v>830</v>
      </c>
      <c r="B44" s="1"/>
      <c r="C44" s="1">
        <f>C23-$L23</f>
        <v>0.267777777777777</v>
      </c>
      <c r="D44" s="1">
        <f>D23-$L23</f>
        <v>-0.44222222222222385</v>
      </c>
      <c r="E44" s="1">
        <f>E23-$L23</f>
        <v>-0.0022222222222225696</v>
      </c>
      <c r="F44" s="1">
        <f>F23-$L23</f>
        <v>0.147777777777776</v>
      </c>
      <c r="G44" s="1">
        <f>G23-$L23</f>
        <v>0.147777777777776</v>
      </c>
      <c r="H44" s="1">
        <f>H23-$L23</f>
        <v>0.387777777777778</v>
      </c>
      <c r="I44" s="1">
        <f>I23-$L23</f>
        <v>-0.25222222222222257</v>
      </c>
      <c r="J44" s="1">
        <f>J23-$L23</f>
        <v>-0.22222222222222499</v>
      </c>
      <c r="K44" s="1">
        <f>K23-$L23</f>
        <v>-0.032222222222223706</v>
      </c>
      <c r="L44" s="1">
        <f>STDEV(C44:K44)</f>
        <v>0.2681780088755315</v>
      </c>
      <c r="M44" s="1"/>
      <c r="N44" s="1">
        <f>N23-$W23</f>
        <v>-1.6833333333333336</v>
      </c>
      <c r="O44" s="1">
        <f>O23-$W23</f>
        <v>0.30666666666666487</v>
      </c>
      <c r="P44" s="1">
        <f>P23-$W23</f>
        <v>0.03666666666666529</v>
      </c>
      <c r="Q44" s="1">
        <f>Q23-$W23</f>
        <v>0.7766666666666637</v>
      </c>
      <c r="R44" s="1">
        <f>R23-$W23</f>
        <v>0.37666666666666515</v>
      </c>
      <c r="S44" s="1">
        <f>S23-$W23</f>
        <v>0.5166666666666657</v>
      </c>
      <c r="T44" s="1">
        <f>T23-$W23</f>
        <v>0.25666666666666416</v>
      </c>
      <c r="U44" s="1">
        <f>U23-$W23</f>
        <v>-0.6833333333333336</v>
      </c>
      <c r="V44" s="1">
        <f>V23-$W23</f>
        <v>0.09666666666666401</v>
      </c>
      <c r="W44" s="1">
        <f>STDEV(N44:V44)</f>
        <v>0.7485986908885154</v>
      </c>
      <c r="X44" s="1"/>
      <c r="Y44" s="1">
        <f>Y23-$AE23</f>
        <v>0.18833333333333613</v>
      </c>
      <c r="Z44" s="1">
        <f>Z23-$AE23</f>
        <v>0.11833333333333584</v>
      </c>
      <c r="AA44" s="1">
        <f>AA23-$AE23</f>
        <v>0.8483333333333363</v>
      </c>
      <c r="AB44" s="1">
        <f>AB23-$AE23</f>
        <v>0.10833333333333783</v>
      </c>
      <c r="AC44" s="1">
        <f>AC23-$AE23</f>
        <v>0.21833333333333727</v>
      </c>
      <c r="AD44" s="1">
        <f>AD23-$AE23</f>
        <v>-0.841666666666665</v>
      </c>
      <c r="AE44" s="1">
        <f>STDEV(V44:AD44)</f>
        <v>0.5114325533873669</v>
      </c>
    </row>
    <row r="45" spans="1:31" s="1" customFormat="1" ht="15.75">
      <c r="A45" s="1" t="s">
        <v>831</v>
      </c>
      <c r="B45" s="1"/>
      <c r="C45" s="1">
        <f>C24-$L24</f>
        <v>0.16111111111110965</v>
      </c>
      <c r="D45" s="1">
        <f>D24-$L24</f>
        <v>0.23111111111110993</v>
      </c>
      <c r="E45" s="1">
        <f>E24-$L24</f>
        <v>0.1311111111111103</v>
      </c>
      <c r="F45" s="1">
        <f>F24-$L24</f>
        <v>-0.07888888888889056</v>
      </c>
      <c r="G45" s="1">
        <f>G24-$L24</f>
        <v>-0.07888888888889056</v>
      </c>
      <c r="H45" s="1">
        <f>H24-$L24</f>
        <v>0.07111111111110979</v>
      </c>
      <c r="I45" s="1">
        <f>I24-$L24</f>
        <v>-0.5388888888888905</v>
      </c>
      <c r="J45" s="1">
        <f>J24-$L24</f>
        <v>-0.028888888888889852</v>
      </c>
      <c r="K45" s="1">
        <f>K24-$L24</f>
        <v>0.1311111111111103</v>
      </c>
      <c r="L45" s="1">
        <f>STDEV(C45:K45)</f>
        <v>0.2298066820419093</v>
      </c>
      <c r="M45" s="1"/>
      <c r="N45" s="1">
        <f>N24-$W24</f>
        <v>-0.3011111111111111</v>
      </c>
      <c r="O45" s="1">
        <f>O24-$W24</f>
        <v>-0.5111111111111111</v>
      </c>
      <c r="P45" s="1">
        <f>P24-$W24</f>
        <v>-0.5411111111111113</v>
      </c>
      <c r="Q45" s="1">
        <f>Q24-$W24</f>
        <v>0.16888888888888864</v>
      </c>
      <c r="R45" s="1">
        <f>R24-$W24</f>
        <v>0.5188888888888892</v>
      </c>
      <c r="S45" s="1">
        <f>S24-$W24</f>
        <v>0.5088888888888885</v>
      </c>
      <c r="T45" s="1">
        <f>T24-$W24</f>
        <v>0.3088888888888892</v>
      </c>
      <c r="U45" s="1">
        <f>U24-$W24</f>
        <v>0.018888888888889177</v>
      </c>
      <c r="V45" s="1">
        <f>V24-$W24</f>
        <v>-0.1711111111111112</v>
      </c>
      <c r="W45" s="1">
        <f>STDEV(N45:V45)</f>
        <v>0.407199104997925</v>
      </c>
      <c r="X45" s="1"/>
      <c r="Y45" s="1">
        <f>Y24-$AE24</f>
        <v>-0.20263888888888992</v>
      </c>
      <c r="Z45" s="1">
        <f>Z24-$AE24</f>
        <v>0.017361111111109828</v>
      </c>
      <c r="AA45" s="1">
        <f>AA24-$AE24</f>
        <v>0.21736111111111</v>
      </c>
      <c r="AB45" s="1">
        <f>AB24-$AE24</f>
        <v>-0.2226388888888895</v>
      </c>
      <c r="AC45" s="1">
        <f>AC24-$AE24</f>
        <v>0.04736111111111008</v>
      </c>
      <c r="AD45" s="1">
        <f>AD24-$AE24</f>
        <v>0.03736111111111029</v>
      </c>
      <c r="AE45" s="1">
        <f>STDEV(V45:AD45)</f>
        <v>0.21869290970599128</v>
      </c>
    </row>
    <row r="46" spans="1:31" s="1" customFormat="1" ht="15.75">
      <c r="A46" s="1" t="s">
        <v>832</v>
      </c>
      <c r="B46" s="1"/>
      <c r="C46" s="1">
        <f>C25-$L25</f>
        <v>0.11333333333333329</v>
      </c>
      <c r="D46" s="1">
        <f>D25-$L25</f>
        <v>-0.086666666666666</v>
      </c>
      <c r="E46" s="1">
        <f>E25-$L25</f>
        <v>0.5833333333333339</v>
      </c>
      <c r="F46" s="1">
        <f>F25-$L25</f>
        <v>-0.29666666666666686</v>
      </c>
      <c r="G46" s="1">
        <f>G25-$L25</f>
        <v>-0.29666666666666686</v>
      </c>
      <c r="H46" s="1">
        <f>H25-$L25</f>
        <v>0.44333333333333336</v>
      </c>
      <c r="I46" s="1">
        <f>I25-$L25</f>
        <v>-0.19666666666666544</v>
      </c>
      <c r="J46" s="1">
        <f>J25-$L25</f>
        <v>-0.326666666666668</v>
      </c>
      <c r="K46" s="1">
        <f>K25-$L25</f>
        <v>0.06333333333333258</v>
      </c>
      <c r="L46" s="1">
        <f>STDEV(C46:K46)</f>
        <v>0.3321520736048476</v>
      </c>
      <c r="M46" s="1"/>
      <c r="N46" s="1">
        <f>N25-$W25</f>
        <v>-1.4088888888888889</v>
      </c>
      <c r="O46" s="1">
        <f>O25-$W25</f>
        <v>-0.28888888888888786</v>
      </c>
      <c r="P46" s="1">
        <f>P25-$W25</f>
        <v>-0.5988888888888866</v>
      </c>
      <c r="Q46" s="1">
        <f>Q25-$W25</f>
        <v>0.8611111111111125</v>
      </c>
      <c r="R46" s="1">
        <f>R25-$W25</f>
        <v>1.341111111111113</v>
      </c>
      <c r="S46" s="1">
        <f>S25-$W25</f>
        <v>0.7111111111111121</v>
      </c>
      <c r="T46" s="1">
        <f>T25-$W25</f>
        <v>-1.4788888888888891</v>
      </c>
      <c r="U46" s="1">
        <f>U25-$W25</f>
        <v>1.2311111111111117</v>
      </c>
      <c r="V46" s="1">
        <f>V25-$W25</f>
        <v>-0.36888888888888616</v>
      </c>
      <c r="W46" s="1">
        <f>STDEV(N46:V46)</f>
        <v>1.078870293923747</v>
      </c>
      <c r="X46" s="1"/>
      <c r="Y46" s="1">
        <f>Y25-$AE25</f>
        <v>-0.4023611111111123</v>
      </c>
      <c r="Z46" s="1">
        <f>Z25-$AE25</f>
        <v>0.1176388888888873</v>
      </c>
      <c r="AA46" s="1">
        <f>AA25-$AE25</f>
        <v>0.5676388888888884</v>
      </c>
      <c r="AB46" s="1">
        <f>AB25-$AE25</f>
        <v>0.4376388888888876</v>
      </c>
      <c r="AC46" s="1">
        <f>AC25-$AE25</f>
        <v>0.2376388888888883</v>
      </c>
      <c r="AD46" s="1">
        <f>AD25-$AE25</f>
        <v>0.13763888888888864</v>
      </c>
      <c r="AE46" s="1">
        <f>STDEV(V46:AD46)</f>
        <v>0.48657858669353177</v>
      </c>
    </row>
    <row r="47" spans="12:31" s="1" customFormat="1" ht="15.75">
      <c r="L47" s="1">
        <f>AVERAGE(L29:L46)</f>
        <v>0.7866183153582229</v>
      </c>
      <c r="W47" s="1">
        <f>AVERAGE(W29:W46)</f>
        <v>1.0275617819895766</v>
      </c>
      <c r="AE47" s="1">
        <f>AVERAGE(AE29:AE46)</f>
        <v>0.8805082665692104</v>
      </c>
    </row>
    <row r="48" spans="1:31" s="1" customFormat="1" ht="15.75">
      <c r="A48" s="1" t="s">
        <v>833</v>
      </c>
      <c r="B48" s="1"/>
      <c r="C48" s="1">
        <f>STDEV(C29:C46)</f>
        <v>1.3065661719885753</v>
      </c>
      <c r="D48" s="1">
        <f>STDEV(D29:D46)</f>
        <v>1.2518687926687584</v>
      </c>
      <c r="E48" s="1">
        <f>STDEV(E29:E46)</f>
        <v>0.8496849677974343</v>
      </c>
      <c r="F48" s="1">
        <f>STDEV(F29:F46)</f>
        <v>0.5914541351862268</v>
      </c>
      <c r="G48" s="1">
        <f>STDEV(G29:G46)</f>
        <v>0.5914541351862268</v>
      </c>
      <c r="H48" s="1">
        <f>STDEV(H29:H46)</f>
        <v>0.7390278152248021</v>
      </c>
      <c r="I48" s="1">
        <f>STDEV(I29:I46)</f>
        <v>0.8800713923381663</v>
      </c>
      <c r="J48" s="1">
        <f>STDEV(J29:J46)</f>
        <v>0.702295762146726</v>
      </c>
      <c r="K48" s="1">
        <f>STDEV(K29:K46)</f>
        <v>1.1971367977584708</v>
      </c>
      <c r="L48" s="1">
        <f>STDEV(C48:K48)</f>
        <v>0.28189463555846545</v>
      </c>
      <c r="M48" s="1"/>
      <c r="N48" s="1">
        <f>STDEV(N29:N46)</f>
        <v>1.123428058919007</v>
      </c>
      <c r="O48" s="1">
        <f>STDEV(O29:O46)</f>
        <v>1.7331459407483658</v>
      </c>
      <c r="P48" s="1">
        <f>STDEV(P29:P46)</f>
        <v>0.944608198456877</v>
      </c>
      <c r="Q48" s="1">
        <f>STDEV(Q29:Q46)</f>
        <v>1.0221664914870228</v>
      </c>
      <c r="R48" s="1">
        <f>STDEV(R29:R46)</f>
        <v>0.8064585703205772</v>
      </c>
      <c r="S48" s="1">
        <f>STDEV(S29:S46)</f>
        <v>1.1324797378553622</v>
      </c>
      <c r="T48" s="1">
        <f>STDEV(T29:T46)</f>
        <v>0.6926830792660238</v>
      </c>
      <c r="U48" s="1">
        <f>STDEV(U29:U46)</f>
        <v>1.6795728961168828</v>
      </c>
      <c r="V48" s="1">
        <f>STDEV(V29:V46)</f>
        <v>1.2672056275432204</v>
      </c>
      <c r="W48" s="1">
        <f>STDEV(N48:V48)</f>
        <v>0.35718446893838723</v>
      </c>
      <c r="X48" s="1"/>
      <c r="Y48" s="1">
        <f>STDEV(Y29:Y46)</f>
        <v>0.8488613851651406</v>
      </c>
      <c r="Z48" s="1">
        <f>STDEV(Z29:Z46)</f>
        <v>0.9377757553241951</v>
      </c>
      <c r="AA48" s="1">
        <f>STDEV(AA29:AA46)</f>
        <v>1.1301495237659243</v>
      </c>
      <c r="AB48" s="1">
        <f>STDEV(AB29:AB46)</f>
        <v>1.6141467405044008</v>
      </c>
      <c r="AC48" s="1">
        <f>STDEV(AC29:AC46)</f>
        <v>0.7344519972004996</v>
      </c>
      <c r="AD48" s="1">
        <f>STDEV(AD29:AD46)</f>
        <v>0.5263800561358101</v>
      </c>
      <c r="AE48" s="1">
        <f>STDEV(V48:AD48)</f>
        <v>0.40666989249856056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1601-01-01T06:00:00Z</cp:lastPrinted>
  <dcterms:created xsi:type="dcterms:W3CDTF">2011-02-11T17:24:31Z</dcterms:created>
  <dcterms:modified xsi:type="dcterms:W3CDTF">1601-01-01T06:00:00Z</dcterms:modified>
  <cp:category/>
  <cp:version/>
  <cp:contentType/>
  <cp:contentStatus/>
  <cp:revision>1</cp:revision>
</cp:coreProperties>
</file>