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2870" activeTab="0"/>
  </bookViews>
  <sheets>
    <sheet name="Chart1" sheetId="1" r:id="rId1"/>
    <sheet name="4616 Tube History" sheetId="2" r:id="rId2"/>
    <sheet name="Little Tubes Inventory" sheetId="3" r:id="rId3"/>
    <sheet name="Waynes Data from 80s" sheetId="4" r:id="rId4"/>
  </sheets>
  <definedNames/>
  <calcPr fullCalcOnLoad="1"/>
</workbook>
</file>

<file path=xl/sharedStrings.xml><?xml version="1.0" encoding="utf-8"?>
<sst xmlns="http://schemas.openxmlformats.org/spreadsheetml/2006/main" count="193" uniqueCount="110">
  <si>
    <t>Tube</t>
  </si>
  <si>
    <t>Status</t>
  </si>
  <si>
    <t>Hours</t>
  </si>
  <si>
    <t>Date</t>
  </si>
  <si>
    <t>J8007R1</t>
  </si>
  <si>
    <t>In Service</t>
  </si>
  <si>
    <t>M1559</t>
  </si>
  <si>
    <t>H8003R6</t>
  </si>
  <si>
    <t>U8028R2</t>
  </si>
  <si>
    <t>U8031R2</t>
  </si>
  <si>
    <t>Spare</t>
  </si>
  <si>
    <t>1159CR2</t>
  </si>
  <si>
    <t>P8001R2</t>
  </si>
  <si>
    <t>U8030R2</t>
  </si>
  <si>
    <t>1459CR2</t>
  </si>
  <si>
    <t>1519CR2</t>
  </si>
  <si>
    <t>Dud</t>
  </si>
  <si>
    <t>U80322R2</t>
  </si>
  <si>
    <t>J8001R4</t>
  </si>
  <si>
    <t>X8003R5</t>
  </si>
  <si>
    <t>Scrapped</t>
  </si>
  <si>
    <t>Spares</t>
  </si>
  <si>
    <t>Failed</t>
  </si>
  <si>
    <t>Averages:</t>
  </si>
  <si>
    <t>2@615.00</t>
  </si>
  <si>
    <t>3@891.00</t>
  </si>
  <si>
    <t>530169/</t>
  </si>
  <si>
    <t>Thyratron</t>
  </si>
  <si>
    <t>Richardson</t>
  </si>
  <si>
    <t>GL-7703</t>
  </si>
  <si>
    <t>P49490</t>
  </si>
  <si>
    <t>D. Ignitron</t>
  </si>
  <si>
    <t>2@1470.00</t>
  </si>
  <si>
    <t>3@1650.00</t>
  </si>
  <si>
    <t>NL-37248</t>
  </si>
  <si>
    <t>P509670</t>
  </si>
  <si>
    <t>M. Ignitron</t>
  </si>
  <si>
    <t>ML-6544</t>
  </si>
  <si>
    <t>CPI</t>
  </si>
  <si>
    <t>2@1936.00</t>
  </si>
  <si>
    <t>7@1985.00</t>
  </si>
  <si>
    <t>2 unknown</t>
  </si>
  <si>
    <t>2@495.00</t>
  </si>
  <si>
    <t>6@550.00</t>
  </si>
  <si>
    <t>4E27A15</t>
  </si>
  <si>
    <t>U54940</t>
  </si>
  <si>
    <t>2@752.00</t>
  </si>
  <si>
    <t>2@995.00</t>
  </si>
  <si>
    <t>3CX3000F1</t>
  </si>
  <si>
    <t>E52300/</t>
  </si>
  <si>
    <t>F1123</t>
  </si>
  <si>
    <t>R64460</t>
  </si>
  <si>
    <t>Qty. on hand</t>
  </si>
  <si>
    <t>Unit Cost</t>
  </si>
  <si>
    <t>Total Cost</t>
  </si>
  <si>
    <t>Tube Type</t>
  </si>
  <si>
    <t>PO Number</t>
  </si>
  <si>
    <t>Varian/ITT Switch Tubes</t>
  </si>
  <si>
    <t>Comments/Description</t>
  </si>
  <si>
    <t>Burle Industries; Drives 4616</t>
  </si>
  <si>
    <t>Qty used since last issue</t>
  </si>
  <si>
    <t xml:space="preserve">S/N        </t>
  </si>
  <si>
    <t>HOURS</t>
  </si>
  <si>
    <t xml:space="preserve">FAILURE         </t>
  </si>
  <si>
    <t>DATE REC</t>
  </si>
  <si>
    <t>DATE OF FAIL</t>
  </si>
  <si>
    <t>X8003R4</t>
  </si>
  <si>
    <t>SCREEN SHORTS</t>
  </si>
  <si>
    <t>U8029R1</t>
  </si>
  <si>
    <t>GRID (2) SHORTS</t>
  </si>
  <si>
    <t>A8001R3</t>
  </si>
  <si>
    <t>N8001R2</t>
  </si>
  <si>
    <t>GRID SHORTS</t>
  </si>
  <si>
    <t>J9007</t>
  </si>
  <si>
    <t>LE</t>
  </si>
  <si>
    <t>Y8005R3</t>
  </si>
  <si>
    <t>M1191*</t>
  </si>
  <si>
    <t>M1459*</t>
  </si>
  <si>
    <t>U8031</t>
  </si>
  <si>
    <t>LOW POWER</t>
  </si>
  <si>
    <t>T8007R4</t>
  </si>
  <si>
    <t>HIGH SCREEN V</t>
  </si>
  <si>
    <t>V8003R3</t>
  </si>
  <si>
    <t>M1519*</t>
  </si>
  <si>
    <t>M1189*</t>
  </si>
  <si>
    <t>U8028</t>
  </si>
  <si>
    <t>HIGH HOURS</t>
  </si>
  <si>
    <t>A8006</t>
  </si>
  <si>
    <t>H8003</t>
  </si>
  <si>
    <t>SCREEN SHORT</t>
  </si>
  <si>
    <t>U8030</t>
  </si>
  <si>
    <t>U8027</t>
  </si>
  <si>
    <t>A8002</t>
  </si>
  <si>
    <t>M1272*</t>
  </si>
  <si>
    <t>GRID SHORT</t>
  </si>
  <si>
    <t>U8022</t>
  </si>
  <si>
    <t>A8005</t>
  </si>
  <si>
    <t>* OMNIWAVE TUBES</t>
  </si>
  <si>
    <t>X8010R7</t>
  </si>
  <si>
    <t>1272CR3</t>
  </si>
  <si>
    <t>M1568</t>
  </si>
  <si>
    <t>U8030R1</t>
  </si>
  <si>
    <t>U8031R1</t>
  </si>
  <si>
    <t>1159CR1</t>
  </si>
  <si>
    <t>U8029R2</t>
  </si>
  <si>
    <t>P8001R1</t>
  </si>
  <si>
    <t>Y8005R4</t>
  </si>
  <si>
    <t>M1602</t>
  </si>
  <si>
    <t>H8003R5</t>
  </si>
  <si>
    <t>Omniwave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</si>
</sst>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2"/>
      <name val="New York"/>
      <family val="0"/>
    </font>
    <font>
      <b/>
      <sz val="12"/>
      <name val="New York"/>
      <family val="0"/>
    </font>
    <font>
      <u val="single"/>
      <sz val="12"/>
      <name val="New York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2" fontId="0" fillId="0" borderId="0" xfId="17" applyNumberFormat="1" applyAlignment="1">
      <alignment vertical="center"/>
    </xf>
    <xf numFmtId="169" fontId="0" fillId="0" borderId="0" xfId="0" applyNumberFormat="1" applyAlignment="1">
      <alignment/>
    </xf>
    <xf numFmtId="0" fontId="5" fillId="0" borderId="2" xfId="0" applyFont="1" applyBorder="1" applyAlignment="1">
      <alignment horizontal="center" vertical="center" wrapText="1"/>
    </xf>
    <xf numFmtId="42" fontId="5" fillId="0" borderId="2" xfId="17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2" fontId="4" fillId="0" borderId="3" xfId="17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2" fontId="4" fillId="0" borderId="4" xfId="17" applyNumberFormat="1" applyFont="1" applyBorder="1" applyAlignment="1">
      <alignment vertical="center" wrapText="1"/>
    </xf>
    <xf numFmtId="42" fontId="4" fillId="0" borderId="1" xfId="17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2" fontId="4" fillId="0" borderId="0" xfId="17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4616 Lifetimes vs. Delivery Date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425"/>
          <c:w val="0.86225"/>
          <c:h val="0.9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'4616 Tube History'!$G$1</c:f>
              <c:strCache>
                <c:ptCount val="1"/>
                <c:pt idx="0">
                  <c:v>Failed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'4616 Tube History'!$B$12:$B$47</c:f>
              <c:strCache>
                <c:ptCount val="36"/>
                <c:pt idx="0">
                  <c:v>37681</c:v>
                </c:pt>
                <c:pt idx="1">
                  <c:v>37288</c:v>
                </c:pt>
                <c:pt idx="2">
                  <c:v>35827</c:v>
                </c:pt>
                <c:pt idx="3">
                  <c:v>35765</c:v>
                </c:pt>
                <c:pt idx="4">
                  <c:v>35612</c:v>
                </c:pt>
                <c:pt idx="5">
                  <c:v>33178</c:v>
                </c:pt>
                <c:pt idx="6">
                  <c:v>33025</c:v>
                </c:pt>
                <c:pt idx="7">
                  <c:v>32933</c:v>
                </c:pt>
                <c:pt idx="8">
                  <c:v>32782</c:v>
                </c:pt>
                <c:pt idx="9">
                  <c:v>32509</c:v>
                </c:pt>
                <c:pt idx="10">
                  <c:v>31564</c:v>
                </c:pt>
                <c:pt idx="11">
                  <c:v>31503</c:v>
                </c:pt>
                <c:pt idx="12">
                  <c:v>31413</c:v>
                </c:pt>
                <c:pt idx="13">
                  <c:v>31321</c:v>
                </c:pt>
                <c:pt idx="14">
                  <c:v>30987</c:v>
                </c:pt>
                <c:pt idx="15">
                  <c:v>30956</c:v>
                </c:pt>
                <c:pt idx="16">
                  <c:v>30926</c:v>
                </c:pt>
                <c:pt idx="17">
                  <c:v>30713</c:v>
                </c:pt>
                <c:pt idx="18">
                  <c:v>30713</c:v>
                </c:pt>
                <c:pt idx="19">
                  <c:v>30713</c:v>
                </c:pt>
                <c:pt idx="20">
                  <c:v>30713</c:v>
                </c:pt>
                <c:pt idx="21">
                  <c:v>30713</c:v>
                </c:pt>
                <c:pt idx="22">
                  <c:v>30713</c:v>
                </c:pt>
                <c:pt idx="23">
                  <c:v>30651</c:v>
                </c:pt>
                <c:pt idx="24">
                  <c:v>30651</c:v>
                </c:pt>
                <c:pt idx="25">
                  <c:v>30621</c:v>
                </c:pt>
                <c:pt idx="26">
                  <c:v>30529</c:v>
                </c:pt>
                <c:pt idx="27">
                  <c:v>30468</c:v>
                </c:pt>
                <c:pt idx="28">
                  <c:v>30407</c:v>
                </c:pt>
                <c:pt idx="29">
                  <c:v>30348</c:v>
                </c:pt>
                <c:pt idx="30">
                  <c:v>30348</c:v>
                </c:pt>
                <c:pt idx="31">
                  <c:v>30317</c:v>
                </c:pt>
                <c:pt idx="32">
                  <c:v>30286</c:v>
                </c:pt>
                <c:pt idx="33">
                  <c:v>30256</c:v>
                </c:pt>
                <c:pt idx="34">
                  <c:v>30133</c:v>
                </c:pt>
                <c:pt idx="35">
                  <c:v>30103</c:v>
                </c:pt>
              </c:strCache>
            </c:strRef>
          </c:xVal>
          <c:yVal>
            <c:numRef>
              <c:f>'4616 Tube History'!$G$12:$G$47</c:f>
              <c:numCache>
                <c:ptCount val="36"/>
                <c:pt idx="0">
                  <c:v>35256</c:v>
                </c:pt>
                <c:pt idx="1">
                  <c:v>6800</c:v>
                </c:pt>
                <c:pt idx="2">
                  <c:v>15092</c:v>
                </c:pt>
                <c:pt idx="3">
                  <c:v>24716</c:v>
                </c:pt>
                <c:pt idx="4">
                  <c:v>41099</c:v>
                </c:pt>
                <c:pt idx="5">
                  <c:v>15607</c:v>
                </c:pt>
                <c:pt idx="6">
                  <c:v>2500</c:v>
                </c:pt>
                <c:pt idx="7">
                  <c:v>13119</c:v>
                </c:pt>
                <c:pt idx="8">
                  <c:v>31628</c:v>
                </c:pt>
                <c:pt idx="9">
                  <c:v>43957</c:v>
                </c:pt>
                <c:pt idx="10">
                  <c:v>83321</c:v>
                </c:pt>
                <c:pt idx="11">
                  <c:v>30481</c:v>
                </c:pt>
                <c:pt idx="12">
                  <c:v>41539</c:v>
                </c:pt>
                <c:pt idx="13">
                  <c:v>36982</c:v>
                </c:pt>
                <c:pt idx="14">
                  <c:v>18147</c:v>
                </c:pt>
                <c:pt idx="15">
                  <c:v>4935</c:v>
                </c:pt>
                <c:pt idx="16">
                  <c:v>38546</c:v>
                </c:pt>
                <c:pt idx="17">
                  <c:v>35714</c:v>
                </c:pt>
                <c:pt idx="18">
                  <c:v>15017</c:v>
                </c:pt>
                <c:pt idx="19">
                  <c:v>20401</c:v>
                </c:pt>
                <c:pt idx="20">
                  <c:v>18700</c:v>
                </c:pt>
                <c:pt idx="21">
                  <c:v>11954</c:v>
                </c:pt>
                <c:pt idx="22">
                  <c:v>7004</c:v>
                </c:pt>
                <c:pt idx="23">
                  <c:v>28781</c:v>
                </c:pt>
                <c:pt idx="24">
                  <c:v>18956</c:v>
                </c:pt>
                <c:pt idx="25">
                  <c:v>19430</c:v>
                </c:pt>
                <c:pt idx="26">
                  <c:v>25769</c:v>
                </c:pt>
                <c:pt idx="27">
                  <c:v>25889</c:v>
                </c:pt>
                <c:pt idx="28">
                  <c:v>35079</c:v>
                </c:pt>
                <c:pt idx="29">
                  <c:v>22030</c:v>
                </c:pt>
                <c:pt idx="30">
                  <c:v>19805</c:v>
                </c:pt>
                <c:pt idx="31">
                  <c:v>22485</c:v>
                </c:pt>
                <c:pt idx="32">
                  <c:v>19174</c:v>
                </c:pt>
                <c:pt idx="33">
                  <c:v>17731</c:v>
                </c:pt>
                <c:pt idx="34">
                  <c:v>30598</c:v>
                </c:pt>
                <c:pt idx="35">
                  <c:v>17082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'4616 Tube History'!$E$1</c:f>
              <c:strCache>
                <c:ptCount val="1"/>
                <c:pt idx="0">
                  <c:v>In Service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'4616 Tube History'!$B$2:$B$6</c:f>
              <c:strCache>
                <c:ptCount val="5"/>
                <c:pt idx="0">
                  <c:v>33786</c:v>
                </c:pt>
                <c:pt idx="1">
                  <c:v>30864</c:v>
                </c:pt>
                <c:pt idx="2">
                  <c:v>35886</c:v>
                </c:pt>
                <c:pt idx="3">
                  <c:v>37226</c:v>
                </c:pt>
                <c:pt idx="4">
                  <c:v>35916</c:v>
                </c:pt>
              </c:strCache>
            </c:strRef>
          </c:xVal>
          <c:yVal>
            <c:numRef>
              <c:f>'4616 Tube History'!$E$2:$E$6</c:f>
              <c:numCache>
                <c:ptCount val="5"/>
                <c:pt idx="0">
                  <c:v>41782</c:v>
                </c:pt>
                <c:pt idx="1">
                  <c:v>16593</c:v>
                </c:pt>
                <c:pt idx="2">
                  <c:v>21181</c:v>
                </c:pt>
                <c:pt idx="3">
                  <c:v>12452</c:v>
                </c:pt>
                <c:pt idx="4">
                  <c:v>31245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'4616 Tube History'!$F$1</c:f>
              <c:strCache>
                <c:ptCount val="1"/>
                <c:pt idx="0">
                  <c:v>Spares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'4616 Tube History'!$B$7:$B$11</c:f>
              <c:strCache>
                <c:ptCount val="5"/>
                <c:pt idx="0">
                  <c:v>37165</c:v>
                </c:pt>
                <c:pt idx="1">
                  <c:v>37712</c:v>
                </c:pt>
                <c:pt idx="2">
                  <c:v>37712</c:v>
                </c:pt>
                <c:pt idx="3">
                  <c:v>37681</c:v>
                </c:pt>
                <c:pt idx="4">
                  <c:v>38292</c:v>
                </c:pt>
              </c:strCache>
            </c:strRef>
          </c:xVal>
          <c:yVal>
            <c:numRef>
              <c:f>'4616 Tube History'!$F$7:$F$11</c:f>
              <c:numCache>
                <c:ptCount val="5"/>
                <c:pt idx="0">
                  <c:v>1498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'4616 Tube History'!$H$1</c:f>
              <c:strCache>
                <c:ptCount val="1"/>
                <c:pt idx="0">
                  <c:v>Omniwave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'4616 Tube History'!$B$2:$B$47</c:f>
              <c:strCache>
                <c:ptCount val="46"/>
                <c:pt idx="0">
                  <c:v>33786</c:v>
                </c:pt>
                <c:pt idx="1">
                  <c:v>30864</c:v>
                </c:pt>
                <c:pt idx="2">
                  <c:v>35886</c:v>
                </c:pt>
                <c:pt idx="3">
                  <c:v>37226</c:v>
                </c:pt>
                <c:pt idx="4">
                  <c:v>35916</c:v>
                </c:pt>
                <c:pt idx="5">
                  <c:v>37165</c:v>
                </c:pt>
                <c:pt idx="6">
                  <c:v>37712</c:v>
                </c:pt>
                <c:pt idx="7">
                  <c:v>37712</c:v>
                </c:pt>
                <c:pt idx="8">
                  <c:v>37681</c:v>
                </c:pt>
                <c:pt idx="9">
                  <c:v>38292</c:v>
                </c:pt>
                <c:pt idx="10">
                  <c:v>37681</c:v>
                </c:pt>
                <c:pt idx="11">
                  <c:v>37288</c:v>
                </c:pt>
                <c:pt idx="12">
                  <c:v>35827</c:v>
                </c:pt>
                <c:pt idx="13">
                  <c:v>35765</c:v>
                </c:pt>
                <c:pt idx="14">
                  <c:v>35612</c:v>
                </c:pt>
                <c:pt idx="15">
                  <c:v>33178</c:v>
                </c:pt>
                <c:pt idx="16">
                  <c:v>33025</c:v>
                </c:pt>
                <c:pt idx="17">
                  <c:v>32933</c:v>
                </c:pt>
                <c:pt idx="18">
                  <c:v>32782</c:v>
                </c:pt>
                <c:pt idx="19">
                  <c:v>32509</c:v>
                </c:pt>
                <c:pt idx="20">
                  <c:v>31564</c:v>
                </c:pt>
                <c:pt idx="21">
                  <c:v>31503</c:v>
                </c:pt>
                <c:pt idx="22">
                  <c:v>31413</c:v>
                </c:pt>
                <c:pt idx="23">
                  <c:v>31321</c:v>
                </c:pt>
                <c:pt idx="24">
                  <c:v>30987</c:v>
                </c:pt>
                <c:pt idx="25">
                  <c:v>30956</c:v>
                </c:pt>
                <c:pt idx="26">
                  <c:v>30926</c:v>
                </c:pt>
                <c:pt idx="27">
                  <c:v>30713</c:v>
                </c:pt>
                <c:pt idx="28">
                  <c:v>30713</c:v>
                </c:pt>
                <c:pt idx="29">
                  <c:v>30713</c:v>
                </c:pt>
                <c:pt idx="30">
                  <c:v>30713</c:v>
                </c:pt>
                <c:pt idx="31">
                  <c:v>30713</c:v>
                </c:pt>
                <c:pt idx="32">
                  <c:v>30713</c:v>
                </c:pt>
                <c:pt idx="33">
                  <c:v>30651</c:v>
                </c:pt>
                <c:pt idx="34">
                  <c:v>30651</c:v>
                </c:pt>
                <c:pt idx="35">
                  <c:v>30621</c:v>
                </c:pt>
                <c:pt idx="36">
                  <c:v>30529</c:v>
                </c:pt>
                <c:pt idx="37">
                  <c:v>30468</c:v>
                </c:pt>
                <c:pt idx="38">
                  <c:v>30407</c:v>
                </c:pt>
                <c:pt idx="39">
                  <c:v>30348</c:v>
                </c:pt>
                <c:pt idx="40">
                  <c:v>30348</c:v>
                </c:pt>
                <c:pt idx="41">
                  <c:v>30317</c:v>
                </c:pt>
                <c:pt idx="42">
                  <c:v>30286</c:v>
                </c:pt>
                <c:pt idx="43">
                  <c:v>30256</c:v>
                </c:pt>
                <c:pt idx="44">
                  <c:v>30133</c:v>
                </c:pt>
                <c:pt idx="45">
                  <c:v>30103</c:v>
                </c:pt>
              </c:strCache>
            </c:strRef>
          </c:xVal>
          <c:yVal>
            <c:numRef>
              <c:f>'4616 Tube History'!$H$2:$H$47</c:f>
              <c:numCache>
                <c:ptCount val="46"/>
                <c:pt idx="28">
                  <c:v>15017</c:v>
                </c:pt>
                <c:pt idx="30">
                  <c:v>18700</c:v>
                </c:pt>
                <c:pt idx="32">
                  <c:v>7004</c:v>
                </c:pt>
                <c:pt idx="39">
                  <c:v>22030</c:v>
                </c:pt>
                <c:pt idx="41">
                  <c:v>22485</c:v>
                </c:pt>
              </c:numCache>
            </c:numRef>
          </c:yVal>
          <c:smooth val="0"/>
        </c:ser>
        <c:axId val="35200059"/>
        <c:axId val="48365076"/>
      </c:scatterChart>
      <c:valAx>
        <c:axId val="35200059"/>
        <c:scaling>
          <c:orientation val="minMax"/>
          <c:min val="28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65076"/>
        <c:crosses val="autoZero"/>
        <c:crossBetween val="midCat"/>
        <c:dispUnits/>
      </c:valAx>
      <c:valAx>
        <c:axId val="48365076"/>
        <c:scaling>
          <c:orientation val="minMax"/>
          <c:max val="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00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4637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H44" sqref="H44:H47"/>
    </sheetView>
  </sheetViews>
  <sheetFormatPr defaultColWidth="9.140625" defaultRowHeight="12.75"/>
  <cols>
    <col min="5" max="5" width="10.28125" style="0" customWidth="1"/>
  </cols>
  <sheetData>
    <row r="1" spans="1:8" s="1" customFormat="1" ht="12.75">
      <c r="A1" s="4" t="s">
        <v>0</v>
      </c>
      <c r="B1" s="4" t="s">
        <v>3</v>
      </c>
      <c r="C1" s="4" t="s">
        <v>1</v>
      </c>
      <c r="D1" s="4" t="s">
        <v>2</v>
      </c>
      <c r="E1" s="4" t="s">
        <v>5</v>
      </c>
      <c r="F1" s="4" t="s">
        <v>21</v>
      </c>
      <c r="G1" s="4" t="s">
        <v>22</v>
      </c>
      <c r="H1" s="4" t="s">
        <v>109</v>
      </c>
    </row>
    <row r="2" spans="1:5" ht="12.75">
      <c r="A2" t="s">
        <v>4</v>
      </c>
      <c r="B2" s="2">
        <v>33786</v>
      </c>
      <c r="C2" t="s">
        <v>5</v>
      </c>
      <c r="D2">
        <v>41782</v>
      </c>
      <c r="E2">
        <f>IF(C2="In Service",D2,0)</f>
        <v>41782</v>
      </c>
    </row>
    <row r="3" spans="1:5" ht="12.75">
      <c r="A3" t="s">
        <v>6</v>
      </c>
      <c r="B3" s="2">
        <v>30864</v>
      </c>
      <c r="C3" t="s">
        <v>5</v>
      </c>
      <c r="D3">
        <v>16593</v>
      </c>
      <c r="E3">
        <f>IF(C3="In Service",D3,0)</f>
        <v>16593</v>
      </c>
    </row>
    <row r="4" spans="1:5" ht="12.75">
      <c r="A4" t="s">
        <v>98</v>
      </c>
      <c r="B4" s="10">
        <v>35886</v>
      </c>
      <c r="C4" t="s">
        <v>5</v>
      </c>
      <c r="D4">
        <v>21181</v>
      </c>
      <c r="E4">
        <f>IF(C4="In Service",D4,0)</f>
        <v>21181</v>
      </c>
    </row>
    <row r="5" spans="1:5" ht="12.75">
      <c r="A5" t="s">
        <v>7</v>
      </c>
      <c r="B5" s="2">
        <v>37226</v>
      </c>
      <c r="C5" t="s">
        <v>5</v>
      </c>
      <c r="D5">
        <v>12452</v>
      </c>
      <c r="E5">
        <f>IF(C5="In Service",D5,0)</f>
        <v>12452</v>
      </c>
    </row>
    <row r="6" spans="1:5" ht="12.75">
      <c r="A6" t="s">
        <v>8</v>
      </c>
      <c r="B6" s="2">
        <v>35916</v>
      </c>
      <c r="C6" t="s">
        <v>5</v>
      </c>
      <c r="D6">
        <v>31245</v>
      </c>
      <c r="E6">
        <f>IF(C6="In Service",D6,0)</f>
        <v>31245</v>
      </c>
    </row>
    <row r="7" spans="1:6" ht="12.75">
      <c r="A7" t="s">
        <v>9</v>
      </c>
      <c r="B7" s="2">
        <v>37165</v>
      </c>
      <c r="C7" t="s">
        <v>10</v>
      </c>
      <c r="D7">
        <v>1498</v>
      </c>
      <c r="F7">
        <f>IF(C7="Spare",D7,)</f>
        <v>1498</v>
      </c>
    </row>
    <row r="8" spans="1:6" ht="12.75">
      <c r="A8" t="s">
        <v>11</v>
      </c>
      <c r="B8" s="2">
        <v>37712</v>
      </c>
      <c r="C8" t="s">
        <v>10</v>
      </c>
      <c r="D8">
        <v>0</v>
      </c>
      <c r="F8">
        <f>IF(C8="Spare",D8,)</f>
        <v>0</v>
      </c>
    </row>
    <row r="9" spans="1:6" ht="12.75">
      <c r="A9" t="s">
        <v>12</v>
      </c>
      <c r="B9" s="2">
        <v>37712</v>
      </c>
      <c r="C9" t="s">
        <v>10</v>
      </c>
      <c r="D9">
        <v>0</v>
      </c>
      <c r="F9">
        <f>IF(C9="Spare",D9,)</f>
        <v>0</v>
      </c>
    </row>
    <row r="10" spans="1:6" ht="12.75">
      <c r="A10" t="s">
        <v>13</v>
      </c>
      <c r="B10" s="2">
        <v>37681</v>
      </c>
      <c r="C10" t="s">
        <v>10</v>
      </c>
      <c r="D10">
        <v>4</v>
      </c>
      <c r="F10">
        <f>IF(C10="Spare",D10,)</f>
        <v>4</v>
      </c>
    </row>
    <row r="11" spans="1:6" ht="12.75">
      <c r="A11" t="s">
        <v>14</v>
      </c>
      <c r="B11" s="2">
        <v>38292</v>
      </c>
      <c r="C11" t="s">
        <v>10</v>
      </c>
      <c r="D11">
        <v>0</v>
      </c>
      <c r="F11">
        <f>IF(C11="Spare",D11,)</f>
        <v>0</v>
      </c>
    </row>
    <row r="12" spans="1:7" ht="12.75">
      <c r="A12" t="s">
        <v>15</v>
      </c>
      <c r="B12" s="2">
        <v>37681</v>
      </c>
      <c r="C12" t="s">
        <v>16</v>
      </c>
      <c r="D12">
        <v>35256</v>
      </c>
      <c r="G12">
        <f>IF(E12+F12=0,D12,"")</f>
        <v>35256</v>
      </c>
    </row>
    <row r="13" spans="1:7" ht="12.75">
      <c r="A13" t="s">
        <v>18</v>
      </c>
      <c r="B13" s="2">
        <v>37288</v>
      </c>
      <c r="C13" t="s">
        <v>16</v>
      </c>
      <c r="D13">
        <v>6800</v>
      </c>
      <c r="G13">
        <f>IF(E13+F13=0,D13,"")</f>
        <v>6800</v>
      </c>
    </row>
    <row r="14" spans="1:7" ht="12.75">
      <c r="A14" t="s">
        <v>17</v>
      </c>
      <c r="B14" s="2">
        <v>35827</v>
      </c>
      <c r="C14" t="s">
        <v>16</v>
      </c>
      <c r="D14">
        <v>15092</v>
      </c>
      <c r="G14">
        <f>IF(E14+F14=0,D14,"")</f>
        <v>15092</v>
      </c>
    </row>
    <row r="15" spans="1:7" ht="12.75">
      <c r="A15" t="s">
        <v>105</v>
      </c>
      <c r="B15" s="10">
        <v>35765</v>
      </c>
      <c r="C15" t="s">
        <v>16</v>
      </c>
      <c r="D15">
        <v>24716</v>
      </c>
      <c r="G15">
        <f>IF(E15+F15=0,D15,"")</f>
        <v>24716</v>
      </c>
    </row>
    <row r="16" spans="1:7" ht="12.75">
      <c r="A16" t="s">
        <v>103</v>
      </c>
      <c r="B16" s="10">
        <v>35612</v>
      </c>
      <c r="C16" t="s">
        <v>16</v>
      </c>
      <c r="D16">
        <v>41099</v>
      </c>
      <c r="G16">
        <f>IF(E16+F16=0,D16,"")</f>
        <v>41099</v>
      </c>
    </row>
    <row r="17" spans="1:7" ht="12.75">
      <c r="A17" t="s">
        <v>106</v>
      </c>
      <c r="B17" s="10">
        <v>33178</v>
      </c>
      <c r="C17" t="s">
        <v>16</v>
      </c>
      <c r="D17">
        <v>15607</v>
      </c>
      <c r="G17">
        <f>IF(E17+F17=0,D17,"")</f>
        <v>15607</v>
      </c>
    </row>
    <row r="18" spans="1:7" ht="12.75">
      <c r="A18" t="s">
        <v>99</v>
      </c>
      <c r="B18" s="10">
        <v>33025</v>
      </c>
      <c r="C18" t="s">
        <v>16</v>
      </c>
      <c r="D18">
        <v>2500</v>
      </c>
      <c r="G18">
        <f>IF(E18+F18=0,D18,"")</f>
        <v>2500</v>
      </c>
    </row>
    <row r="19" spans="1:7" ht="12.75">
      <c r="A19" t="s">
        <v>104</v>
      </c>
      <c r="B19" s="10">
        <v>32933</v>
      </c>
      <c r="C19" t="s">
        <v>16</v>
      </c>
      <c r="D19">
        <v>13119</v>
      </c>
      <c r="G19">
        <f>IF(E19+F19=0,D19,"")</f>
        <v>13119</v>
      </c>
    </row>
    <row r="20" spans="1:7" ht="12.75">
      <c r="A20" t="s">
        <v>102</v>
      </c>
      <c r="B20" s="10">
        <v>32782</v>
      </c>
      <c r="C20" t="s">
        <v>16</v>
      </c>
      <c r="D20">
        <v>31628</v>
      </c>
      <c r="G20">
        <f>IF(E20+F20=0,D20,"")</f>
        <v>31628</v>
      </c>
    </row>
    <row r="21" spans="1:7" ht="12.75">
      <c r="A21" t="s">
        <v>108</v>
      </c>
      <c r="B21" s="10">
        <v>32509</v>
      </c>
      <c r="C21" t="s">
        <v>16</v>
      </c>
      <c r="D21">
        <v>43957</v>
      </c>
      <c r="G21">
        <f>IF(E21+F21=0,D21,"")</f>
        <v>43957</v>
      </c>
    </row>
    <row r="22" spans="1:7" ht="12.75">
      <c r="A22" t="s">
        <v>107</v>
      </c>
      <c r="B22" s="10">
        <v>31564</v>
      </c>
      <c r="C22" t="s">
        <v>16</v>
      </c>
      <c r="D22">
        <v>83321</v>
      </c>
      <c r="G22">
        <f>IF(E22+F22=0,D22,"")</f>
        <v>83321</v>
      </c>
    </row>
    <row r="23" spans="1:7" ht="12.75">
      <c r="A23" t="s">
        <v>101</v>
      </c>
      <c r="B23" s="10">
        <v>31503</v>
      </c>
      <c r="C23" t="s">
        <v>16</v>
      </c>
      <c r="D23">
        <v>30481</v>
      </c>
      <c r="G23">
        <f>IF(E23+F23=0,D23,"")</f>
        <v>30481</v>
      </c>
    </row>
    <row r="24" spans="1:7" ht="12.75">
      <c r="A24" t="s">
        <v>71</v>
      </c>
      <c r="B24" s="10">
        <v>31413</v>
      </c>
      <c r="C24" t="s">
        <v>16</v>
      </c>
      <c r="D24">
        <v>41539</v>
      </c>
      <c r="G24">
        <f>IF(E24+F24=0,D24,"")</f>
        <v>41539</v>
      </c>
    </row>
    <row r="25" spans="1:7" ht="12.75">
      <c r="A25" t="s">
        <v>66</v>
      </c>
      <c r="B25" s="10">
        <v>31321</v>
      </c>
      <c r="C25" t="s">
        <v>16</v>
      </c>
      <c r="D25">
        <v>36982</v>
      </c>
      <c r="G25">
        <f>IF(E25+F25=0,D25,"")</f>
        <v>36982</v>
      </c>
    </row>
    <row r="26" spans="1:7" ht="12.75">
      <c r="A26" t="s">
        <v>68</v>
      </c>
      <c r="B26" s="10">
        <v>30987</v>
      </c>
      <c r="C26" t="s">
        <v>16</v>
      </c>
      <c r="D26">
        <v>18147</v>
      </c>
      <c r="G26">
        <f>IF(E26+F26=0,D26,"")</f>
        <v>18147</v>
      </c>
    </row>
    <row r="27" spans="1:7" ht="12.75">
      <c r="A27" t="s">
        <v>100</v>
      </c>
      <c r="B27" s="10">
        <v>30956</v>
      </c>
      <c r="C27" t="s">
        <v>16</v>
      </c>
      <c r="D27">
        <v>4935</v>
      </c>
      <c r="G27">
        <f>IF(E27+F27=0,D27,"")</f>
        <v>4935</v>
      </c>
    </row>
    <row r="28" spans="1:7" ht="12.75">
      <c r="A28" t="s">
        <v>19</v>
      </c>
      <c r="B28" s="10">
        <v>30926</v>
      </c>
      <c r="C28" t="s">
        <v>20</v>
      </c>
      <c r="D28">
        <v>38546</v>
      </c>
      <c r="G28">
        <f>IF(E28+F28=0,D28,"")</f>
        <v>38546</v>
      </c>
    </row>
    <row r="29" spans="1:7" ht="12.75">
      <c r="A29" t="s">
        <v>75</v>
      </c>
      <c r="B29" s="10">
        <v>30713</v>
      </c>
      <c r="C29" t="s">
        <v>16</v>
      </c>
      <c r="D29">
        <v>35714</v>
      </c>
      <c r="G29">
        <f>IF(E29+F29=0,D29,"")</f>
        <v>35714</v>
      </c>
    </row>
    <row r="30" spans="1:8" ht="12.75">
      <c r="A30" t="s">
        <v>76</v>
      </c>
      <c r="B30" s="10">
        <v>30713</v>
      </c>
      <c r="C30" t="s">
        <v>16</v>
      </c>
      <c r="D30">
        <v>15017</v>
      </c>
      <c r="G30">
        <f>IF(E30+F30=0,D30,"")</f>
        <v>15017</v>
      </c>
      <c r="H30">
        <f>IF(ISERROR(SEARCH("~*",A30)),0,D30)</f>
        <v>15017</v>
      </c>
    </row>
    <row r="31" spans="1:7" ht="12.75">
      <c r="A31" t="s">
        <v>82</v>
      </c>
      <c r="B31" s="10">
        <v>30713</v>
      </c>
      <c r="C31" t="s">
        <v>16</v>
      </c>
      <c r="D31">
        <v>20401</v>
      </c>
      <c r="G31">
        <f>IF(E31+F31=0,D31,"")</f>
        <v>20401</v>
      </c>
    </row>
    <row r="32" spans="1:8" ht="12.75">
      <c r="A32" t="s">
        <v>83</v>
      </c>
      <c r="B32" s="10">
        <v>30713</v>
      </c>
      <c r="C32" t="s">
        <v>16</v>
      </c>
      <c r="D32">
        <v>18700</v>
      </c>
      <c r="G32">
        <f>IF(E32+F32=0,D32,"")</f>
        <v>18700</v>
      </c>
      <c r="H32">
        <f>IF(ISERROR(SEARCH("~*",A32)),0,D32)</f>
        <v>18700</v>
      </c>
    </row>
    <row r="33" spans="1:7" ht="12.75">
      <c r="A33" t="s">
        <v>92</v>
      </c>
      <c r="B33" s="10">
        <v>30713</v>
      </c>
      <c r="C33" t="s">
        <v>16</v>
      </c>
      <c r="D33">
        <v>11954</v>
      </c>
      <c r="G33">
        <f>IF(E33+F33=0,D33,"")</f>
        <v>11954</v>
      </c>
    </row>
    <row r="34" spans="1:8" ht="12.75">
      <c r="A34" t="s">
        <v>93</v>
      </c>
      <c r="B34" s="10">
        <v>30713</v>
      </c>
      <c r="C34" t="s">
        <v>16</v>
      </c>
      <c r="D34">
        <v>7004</v>
      </c>
      <c r="G34">
        <f>IF(E34+F34=0,D34,"")</f>
        <v>7004</v>
      </c>
      <c r="H34">
        <f>IF(ISERROR(SEARCH("~*",A34)),0,D34)</f>
        <v>7004</v>
      </c>
    </row>
    <row r="35" spans="1:7" ht="12.75">
      <c r="A35" t="s">
        <v>70</v>
      </c>
      <c r="B35" s="10">
        <v>30651</v>
      </c>
      <c r="C35" t="s">
        <v>16</v>
      </c>
      <c r="D35">
        <v>28781</v>
      </c>
      <c r="G35">
        <f>IF(E35+F35=0,D35,"")</f>
        <v>28781</v>
      </c>
    </row>
    <row r="36" spans="1:7" ht="12.75">
      <c r="A36" t="s">
        <v>91</v>
      </c>
      <c r="B36" s="10">
        <v>30651</v>
      </c>
      <c r="C36" t="s">
        <v>16</v>
      </c>
      <c r="D36">
        <v>18956</v>
      </c>
      <c r="G36">
        <f>IF(E36+F36=0,D36,"")</f>
        <v>18956</v>
      </c>
    </row>
    <row r="37" spans="1:7" ht="12.75">
      <c r="A37" t="s">
        <v>73</v>
      </c>
      <c r="B37" s="10">
        <v>30621</v>
      </c>
      <c r="C37" t="s">
        <v>16</v>
      </c>
      <c r="D37">
        <v>19430</v>
      </c>
      <c r="G37">
        <f>IF(E37+F37=0,D37,"")</f>
        <v>19430</v>
      </c>
    </row>
    <row r="38" spans="1:7" ht="12.75">
      <c r="A38" t="s">
        <v>80</v>
      </c>
      <c r="B38" s="10">
        <v>30529</v>
      </c>
      <c r="C38" t="s">
        <v>16</v>
      </c>
      <c r="D38">
        <v>25769</v>
      </c>
      <c r="G38">
        <f>IF(E38+F38=0,D38,"")</f>
        <v>25769</v>
      </c>
    </row>
    <row r="39" spans="1:7" ht="12.75">
      <c r="A39" t="s">
        <v>87</v>
      </c>
      <c r="B39" s="10">
        <v>30468</v>
      </c>
      <c r="C39" t="s">
        <v>16</v>
      </c>
      <c r="D39">
        <v>25889</v>
      </c>
      <c r="G39">
        <f>IF(E39+F39=0,D39,"")</f>
        <v>25889</v>
      </c>
    </row>
    <row r="40" spans="1:7" ht="12.75">
      <c r="A40" t="s">
        <v>78</v>
      </c>
      <c r="B40" s="10">
        <v>30407</v>
      </c>
      <c r="C40" t="s">
        <v>16</v>
      </c>
      <c r="D40">
        <v>35079</v>
      </c>
      <c r="G40">
        <f>IF(E40+F40=0,D40,"")</f>
        <v>35079</v>
      </c>
    </row>
    <row r="41" spans="1:8" ht="12.75">
      <c r="A41" t="s">
        <v>77</v>
      </c>
      <c r="B41" s="10">
        <v>30348</v>
      </c>
      <c r="C41" t="s">
        <v>16</v>
      </c>
      <c r="D41">
        <v>22030</v>
      </c>
      <c r="G41">
        <f>IF(E41+F41=0,D41,"")</f>
        <v>22030</v>
      </c>
      <c r="H41">
        <f>IF(ISERROR(SEARCH("~*",A41)),0,D41)</f>
        <v>22030</v>
      </c>
    </row>
    <row r="42" spans="1:7" ht="12.75">
      <c r="A42" t="s">
        <v>88</v>
      </c>
      <c r="B42" s="10">
        <v>30348</v>
      </c>
      <c r="C42" t="s">
        <v>16</v>
      </c>
      <c r="D42">
        <v>19805</v>
      </c>
      <c r="G42">
        <f>IF(E42+F42=0,D42,"")</f>
        <v>19805</v>
      </c>
    </row>
    <row r="43" spans="1:8" ht="12.75">
      <c r="A43" t="s">
        <v>84</v>
      </c>
      <c r="B43" s="10">
        <v>30317</v>
      </c>
      <c r="C43" t="s">
        <v>16</v>
      </c>
      <c r="D43">
        <v>22485</v>
      </c>
      <c r="G43">
        <f>IF(E43+F43=0,D43,"")</f>
        <v>22485</v>
      </c>
      <c r="H43">
        <f>IF(ISERROR(SEARCH("~*",A43)),0,D43)</f>
        <v>22485</v>
      </c>
    </row>
    <row r="44" spans="1:7" ht="12.75">
      <c r="A44" t="s">
        <v>90</v>
      </c>
      <c r="B44" s="10">
        <v>30286</v>
      </c>
      <c r="C44" t="s">
        <v>16</v>
      </c>
      <c r="D44">
        <v>19174</v>
      </c>
      <c r="G44">
        <f>IF(E44+F44=0,D44,"")</f>
        <v>19174</v>
      </c>
    </row>
    <row r="45" spans="1:7" ht="12.75">
      <c r="A45" t="s">
        <v>95</v>
      </c>
      <c r="B45" s="10">
        <v>30256</v>
      </c>
      <c r="C45" t="s">
        <v>16</v>
      </c>
      <c r="D45">
        <v>17731</v>
      </c>
      <c r="G45">
        <f>IF(E45+F45=0,D45,"")</f>
        <v>17731</v>
      </c>
    </row>
    <row r="46" spans="1:7" ht="12.75">
      <c r="A46" t="s">
        <v>85</v>
      </c>
      <c r="B46" s="10">
        <v>30133</v>
      </c>
      <c r="C46" t="s">
        <v>16</v>
      </c>
      <c r="D46">
        <v>30598</v>
      </c>
      <c r="G46">
        <f>IF(E46+F46=0,D46,"")</f>
        <v>30598</v>
      </c>
    </row>
    <row r="47" spans="1:7" ht="12.75">
      <c r="A47" t="s">
        <v>96</v>
      </c>
      <c r="B47" s="10">
        <v>30103</v>
      </c>
      <c r="C47" t="s">
        <v>16</v>
      </c>
      <c r="D47">
        <v>17082</v>
      </c>
      <c r="G47">
        <f>IF(E47+F47=0,D47,"")</f>
        <v>17082</v>
      </c>
    </row>
    <row r="49" spans="3:7" ht="12.75">
      <c r="C49" s="3" t="s">
        <v>23</v>
      </c>
      <c r="D49" s="3">
        <f>AVERAGE(D2:D15)</f>
        <v>14758.5</v>
      </c>
      <c r="E49" s="3">
        <f>AVERAGE(E2:E37)</f>
        <v>24650.6</v>
      </c>
      <c r="F49" s="3">
        <f>AVERAGE(F2:F37)</f>
        <v>300.4</v>
      </c>
      <c r="G49" s="3">
        <f>AVERAGE(G2:G47)</f>
        <v>24870.11111111111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59" zoomScaleNormal="159" workbookViewId="0" topLeftCell="A1">
      <selection activeCell="A4" sqref="A4:A6"/>
    </sheetView>
  </sheetViews>
  <sheetFormatPr defaultColWidth="9.140625" defaultRowHeight="12.75"/>
  <cols>
    <col min="1" max="1" width="15.7109375" style="8" customWidth="1"/>
    <col min="2" max="2" width="12.8515625" style="8" customWidth="1"/>
    <col min="3" max="3" width="9.140625" style="8" customWidth="1"/>
    <col min="4" max="4" width="13.140625" style="5" bestFit="1" customWidth="1"/>
    <col min="5" max="5" width="13.00390625" style="9" bestFit="1" customWidth="1"/>
    <col min="6" max="6" width="14.00390625" style="8" bestFit="1" customWidth="1"/>
    <col min="7" max="7" width="31.28125" style="5" customWidth="1"/>
    <col min="8" max="16384" width="9.140625" style="5" customWidth="1"/>
  </cols>
  <sheetData>
    <row r="1" spans="1:7" ht="48" thickBot="1">
      <c r="A1" s="21" t="s">
        <v>55</v>
      </c>
      <c r="B1" s="11" t="s">
        <v>60</v>
      </c>
      <c r="C1" s="11" t="s">
        <v>52</v>
      </c>
      <c r="D1" s="11" t="s">
        <v>53</v>
      </c>
      <c r="E1" s="12" t="s">
        <v>54</v>
      </c>
      <c r="F1" s="11" t="s">
        <v>56</v>
      </c>
      <c r="G1" s="11" t="s">
        <v>58</v>
      </c>
    </row>
    <row r="2" spans="1:7" ht="15">
      <c r="A2" s="22" t="s">
        <v>50</v>
      </c>
      <c r="B2" s="15">
        <v>3</v>
      </c>
      <c r="C2" s="15">
        <v>52</v>
      </c>
      <c r="D2" s="17">
        <v>7540</v>
      </c>
      <c r="E2" s="17">
        <v>143260</v>
      </c>
      <c r="F2" s="15" t="s">
        <v>51</v>
      </c>
      <c r="G2" s="16" t="s">
        <v>57</v>
      </c>
    </row>
    <row r="3" spans="1:7" ht="15">
      <c r="A3" s="22" t="s">
        <v>37</v>
      </c>
      <c r="B3" s="15">
        <v>0</v>
      </c>
      <c r="C3" s="15">
        <v>8</v>
      </c>
      <c r="D3" s="17">
        <v>9250</v>
      </c>
      <c r="E3" s="17">
        <v>92500</v>
      </c>
      <c r="F3" s="15">
        <v>537872</v>
      </c>
      <c r="G3" s="16" t="s">
        <v>38</v>
      </c>
    </row>
    <row r="4" spans="1:7" ht="15">
      <c r="A4" s="31">
        <v>7651</v>
      </c>
      <c r="B4" s="27">
        <v>0</v>
      </c>
      <c r="C4" s="27">
        <v>11</v>
      </c>
      <c r="D4" s="19" t="s">
        <v>39</v>
      </c>
      <c r="E4" s="29">
        <v>17767</v>
      </c>
      <c r="F4" s="18">
        <v>549095</v>
      </c>
      <c r="G4" s="25" t="s">
        <v>59</v>
      </c>
    </row>
    <row r="5" spans="1:7" ht="15">
      <c r="A5" s="36"/>
      <c r="B5" s="34"/>
      <c r="C5" s="34"/>
      <c r="D5" s="7" t="s">
        <v>40</v>
      </c>
      <c r="E5" s="35"/>
      <c r="F5" s="6">
        <v>560499</v>
      </c>
      <c r="G5" s="33"/>
    </row>
    <row r="6" spans="1:7" ht="15">
      <c r="A6" s="32"/>
      <c r="B6" s="28"/>
      <c r="C6" s="28"/>
      <c r="D6" s="14" t="s">
        <v>41</v>
      </c>
      <c r="E6" s="30"/>
      <c r="F6" s="20"/>
      <c r="G6" s="26"/>
    </row>
    <row r="7" spans="1:7" ht="15">
      <c r="A7" s="36">
        <v>8613</v>
      </c>
      <c r="B7" s="34">
        <v>1</v>
      </c>
      <c r="C7" s="34">
        <v>4</v>
      </c>
      <c r="D7" s="7" t="s">
        <v>24</v>
      </c>
      <c r="E7" s="35">
        <v>3903</v>
      </c>
      <c r="F7" s="6" t="s">
        <v>26</v>
      </c>
      <c r="G7" s="7" t="s">
        <v>27</v>
      </c>
    </row>
    <row r="8" spans="1:7" ht="15">
      <c r="A8" s="32"/>
      <c r="B8" s="28"/>
      <c r="C8" s="28"/>
      <c r="D8" s="14" t="s">
        <v>25</v>
      </c>
      <c r="E8" s="30"/>
      <c r="F8" s="13">
        <v>555624</v>
      </c>
      <c r="G8" s="14" t="s">
        <v>28</v>
      </c>
    </row>
    <row r="9" spans="1:7" ht="15">
      <c r="A9" s="22" t="s">
        <v>29</v>
      </c>
      <c r="B9" s="15">
        <v>0</v>
      </c>
      <c r="C9" s="15">
        <v>5</v>
      </c>
      <c r="D9" s="17">
        <v>761</v>
      </c>
      <c r="E9" s="17">
        <v>4566</v>
      </c>
      <c r="F9" s="15" t="s">
        <v>30</v>
      </c>
      <c r="G9" s="16" t="s">
        <v>31</v>
      </c>
    </row>
    <row r="10" spans="1:7" ht="15">
      <c r="A10" s="31" t="s">
        <v>34</v>
      </c>
      <c r="B10" s="27">
        <v>1</v>
      </c>
      <c r="C10" s="27">
        <v>4</v>
      </c>
      <c r="D10" s="19" t="s">
        <v>32</v>
      </c>
      <c r="E10" s="29">
        <v>7890</v>
      </c>
      <c r="F10" s="18" t="s">
        <v>35</v>
      </c>
      <c r="G10" s="19" t="s">
        <v>36</v>
      </c>
    </row>
    <row r="11" spans="1:7" ht="15">
      <c r="A11" s="32"/>
      <c r="B11" s="28"/>
      <c r="C11" s="28"/>
      <c r="D11" s="14" t="s">
        <v>33</v>
      </c>
      <c r="E11" s="30"/>
      <c r="F11" s="13">
        <v>555624</v>
      </c>
      <c r="G11" s="14" t="s">
        <v>28</v>
      </c>
    </row>
    <row r="12" spans="1:7" ht="15">
      <c r="A12" s="31" t="s">
        <v>44</v>
      </c>
      <c r="B12" s="27">
        <v>1</v>
      </c>
      <c r="C12" s="27">
        <v>3</v>
      </c>
      <c r="D12" s="19" t="s">
        <v>42</v>
      </c>
      <c r="E12" s="29">
        <v>4290</v>
      </c>
      <c r="F12" s="18" t="s">
        <v>45</v>
      </c>
      <c r="G12" s="25" t="s">
        <v>28</v>
      </c>
    </row>
    <row r="13" spans="1:7" ht="15">
      <c r="A13" s="32"/>
      <c r="B13" s="28"/>
      <c r="C13" s="28"/>
      <c r="D13" s="14" t="s">
        <v>43</v>
      </c>
      <c r="E13" s="30"/>
      <c r="F13" s="13">
        <v>530424</v>
      </c>
      <c r="G13" s="26"/>
    </row>
    <row r="14" spans="1:7" ht="15">
      <c r="A14" s="31" t="s">
        <v>48</v>
      </c>
      <c r="B14" s="27">
        <v>2</v>
      </c>
      <c r="C14" s="27">
        <v>1</v>
      </c>
      <c r="D14" s="19" t="s">
        <v>46</v>
      </c>
      <c r="E14" s="29">
        <v>3494</v>
      </c>
      <c r="F14" s="18" t="s">
        <v>49</v>
      </c>
      <c r="G14" s="25" t="s">
        <v>28</v>
      </c>
    </row>
    <row r="15" spans="1:7" ht="15">
      <c r="A15" s="32"/>
      <c r="B15" s="28"/>
      <c r="C15" s="28"/>
      <c r="D15" s="14" t="s">
        <v>47</v>
      </c>
      <c r="E15" s="30"/>
      <c r="F15" s="13">
        <v>555624</v>
      </c>
      <c r="G15" s="26"/>
    </row>
    <row r="16" spans="1:6" ht="19.5" customHeight="1">
      <c r="A16" s="5"/>
      <c r="E16" s="5"/>
      <c r="F16" s="5"/>
    </row>
  </sheetData>
  <mergeCells count="23">
    <mergeCell ref="A4:A6"/>
    <mergeCell ref="B10:B11"/>
    <mergeCell ref="C10:C11"/>
    <mergeCell ref="E10:E11"/>
    <mergeCell ref="A10:A11"/>
    <mergeCell ref="B7:B8"/>
    <mergeCell ref="C7:C8"/>
    <mergeCell ref="E7:E8"/>
    <mergeCell ref="A7:A8"/>
    <mergeCell ref="A14:A15"/>
    <mergeCell ref="G4:G6"/>
    <mergeCell ref="B12:B13"/>
    <mergeCell ref="C12:C13"/>
    <mergeCell ref="E12:E13"/>
    <mergeCell ref="A12:A13"/>
    <mergeCell ref="G12:G13"/>
    <mergeCell ref="B4:B6"/>
    <mergeCell ref="C4:C6"/>
    <mergeCell ref="E4:E6"/>
    <mergeCell ref="G14:G15"/>
    <mergeCell ref="B14:B15"/>
    <mergeCell ref="C14:C15"/>
    <mergeCell ref="E14:E1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2" sqref="F2:F28"/>
    </sheetView>
  </sheetViews>
  <sheetFormatPr defaultColWidth="9.140625" defaultRowHeight="12.75"/>
  <cols>
    <col min="1" max="5" width="20.7109375" style="0" customWidth="1"/>
  </cols>
  <sheetData>
    <row r="1" spans="1:5" ht="15">
      <c r="A1" s="23" t="s">
        <v>61</v>
      </c>
      <c r="B1" s="23" t="s">
        <v>62</v>
      </c>
      <c r="C1" s="23" t="s">
        <v>63</v>
      </c>
      <c r="D1" s="23" t="s">
        <v>64</v>
      </c>
      <c r="E1" s="23" t="s">
        <v>65</v>
      </c>
    </row>
    <row r="2" spans="1:6" ht="30">
      <c r="A2" s="24" t="s">
        <v>66</v>
      </c>
      <c r="B2" s="24">
        <v>36982</v>
      </c>
      <c r="C2" s="24" t="s">
        <v>67</v>
      </c>
      <c r="D2" s="24">
        <v>8409</v>
      </c>
      <c r="E2" s="24">
        <v>9301</v>
      </c>
      <c r="F2" s="10">
        <f>DATE(1900+D2/100,MOD(D2,100),1)</f>
        <v>30926</v>
      </c>
    </row>
    <row r="3" spans="1:6" ht="15">
      <c r="A3" s="24" t="s">
        <v>68</v>
      </c>
      <c r="B3" s="24">
        <v>18147</v>
      </c>
      <c r="C3" s="24" t="s">
        <v>69</v>
      </c>
      <c r="D3" s="24">
        <v>8510</v>
      </c>
      <c r="E3" s="24">
        <v>9204</v>
      </c>
      <c r="F3" s="10">
        <f aca="true" t="shared" si="0" ref="F3:F28">DATE(1900+D3/100,MOD(D3,100),1)</f>
        <v>31321</v>
      </c>
    </row>
    <row r="4" spans="1:6" ht="30">
      <c r="A4" s="24" t="s">
        <v>70</v>
      </c>
      <c r="B4" s="24">
        <v>28781</v>
      </c>
      <c r="C4" s="24" t="s">
        <v>67</v>
      </c>
      <c r="D4" s="24">
        <v>8411</v>
      </c>
      <c r="E4" s="24">
        <v>9111</v>
      </c>
      <c r="F4" s="10">
        <f t="shared" si="0"/>
        <v>30987</v>
      </c>
    </row>
    <row r="5" spans="1:6" ht="15">
      <c r="A5" s="24" t="s">
        <v>71</v>
      </c>
      <c r="B5" s="24">
        <v>41539</v>
      </c>
      <c r="C5" s="24" t="s">
        <v>72</v>
      </c>
      <c r="D5" s="24">
        <v>8312</v>
      </c>
      <c r="E5" s="24">
        <v>9105</v>
      </c>
      <c r="F5" s="10">
        <f t="shared" si="0"/>
        <v>30651</v>
      </c>
    </row>
    <row r="6" spans="1:6" ht="15">
      <c r="A6" s="24" t="s">
        <v>73</v>
      </c>
      <c r="B6" s="24">
        <v>19430</v>
      </c>
      <c r="C6" s="24" t="s">
        <v>74</v>
      </c>
      <c r="D6" s="24">
        <v>8601</v>
      </c>
      <c r="E6" s="24">
        <v>9006</v>
      </c>
      <c r="F6" s="10">
        <f t="shared" si="0"/>
        <v>31413</v>
      </c>
    </row>
    <row r="7" spans="1:6" ht="15">
      <c r="A7" s="24"/>
      <c r="F7" s="10"/>
    </row>
    <row r="8" spans="1:6" ht="15">
      <c r="A8" s="24" t="s">
        <v>75</v>
      </c>
      <c r="B8" s="24">
        <v>35714</v>
      </c>
      <c r="C8" s="24" t="s">
        <v>72</v>
      </c>
      <c r="D8" s="24">
        <v>8311</v>
      </c>
      <c r="E8" s="24">
        <v>9003</v>
      </c>
      <c r="F8" s="10">
        <f t="shared" si="0"/>
        <v>30621</v>
      </c>
    </row>
    <row r="9" spans="1:6" ht="15">
      <c r="A9" s="24" t="s">
        <v>76</v>
      </c>
      <c r="B9" s="24">
        <v>15017</v>
      </c>
      <c r="C9" s="24" t="s">
        <v>74</v>
      </c>
      <c r="D9" s="24">
        <v>8402</v>
      </c>
      <c r="E9" s="24">
        <v>8911</v>
      </c>
      <c r="F9" s="10">
        <f t="shared" si="0"/>
        <v>30713</v>
      </c>
    </row>
    <row r="10" spans="1:6" ht="15">
      <c r="A10" s="24" t="s">
        <v>77</v>
      </c>
      <c r="B10" s="24">
        <v>22030</v>
      </c>
      <c r="C10" s="24" t="s">
        <v>72</v>
      </c>
      <c r="D10" s="24">
        <v>8402</v>
      </c>
      <c r="E10" s="24">
        <v>8803</v>
      </c>
      <c r="F10" s="10">
        <f t="shared" si="0"/>
        <v>30713</v>
      </c>
    </row>
    <row r="11" spans="1:6" ht="15">
      <c r="A11" s="24" t="s">
        <v>78</v>
      </c>
      <c r="B11" s="24">
        <v>35079</v>
      </c>
      <c r="C11" s="24" t="s">
        <v>79</v>
      </c>
      <c r="D11" s="24">
        <v>8302</v>
      </c>
      <c r="E11" s="24">
        <v>8803</v>
      </c>
      <c r="F11" s="10">
        <f t="shared" si="0"/>
        <v>30348</v>
      </c>
    </row>
    <row r="12" spans="1:6" ht="15">
      <c r="A12" s="24" t="s">
        <v>80</v>
      </c>
      <c r="B12" s="24">
        <v>25769</v>
      </c>
      <c r="C12" s="24" t="s">
        <v>81</v>
      </c>
      <c r="D12" s="24">
        <v>8304</v>
      </c>
      <c r="E12" s="24">
        <v>8803</v>
      </c>
      <c r="F12" s="10">
        <f t="shared" si="0"/>
        <v>30407</v>
      </c>
    </row>
    <row r="13" spans="1:6" ht="15">
      <c r="A13" s="24"/>
      <c r="F13" s="10"/>
    </row>
    <row r="14" spans="1:6" ht="15">
      <c r="A14" s="24" t="s">
        <v>82</v>
      </c>
      <c r="B14" s="24">
        <v>20401</v>
      </c>
      <c r="C14" s="24" t="s">
        <v>74</v>
      </c>
      <c r="D14" s="24">
        <v>8308</v>
      </c>
      <c r="E14" s="24">
        <v>8712</v>
      </c>
      <c r="F14" s="10">
        <f t="shared" si="0"/>
        <v>30529</v>
      </c>
    </row>
    <row r="15" spans="1:6" ht="15">
      <c r="A15" s="24" t="s">
        <v>83</v>
      </c>
      <c r="B15" s="24">
        <v>18700</v>
      </c>
      <c r="C15" s="24" t="s">
        <v>74</v>
      </c>
      <c r="D15" s="24">
        <v>8402</v>
      </c>
      <c r="E15" s="24">
        <v>8710</v>
      </c>
      <c r="F15" s="10">
        <f t="shared" si="0"/>
        <v>30713</v>
      </c>
    </row>
    <row r="16" spans="1:6" ht="15">
      <c r="A16" s="24" t="s">
        <v>84</v>
      </c>
      <c r="B16" s="24">
        <v>22485</v>
      </c>
      <c r="C16" s="24" t="s">
        <v>74</v>
      </c>
      <c r="D16" s="24">
        <v>8402</v>
      </c>
      <c r="E16" s="24">
        <v>8709</v>
      </c>
      <c r="F16" s="10">
        <f t="shared" si="0"/>
        <v>30713</v>
      </c>
    </row>
    <row r="17" spans="1:6" ht="15">
      <c r="A17" s="24" t="s">
        <v>85</v>
      </c>
      <c r="B17" s="24">
        <v>30598</v>
      </c>
      <c r="C17" s="24" t="s">
        <v>86</v>
      </c>
      <c r="D17" s="24">
        <v>8301</v>
      </c>
      <c r="E17" s="24">
        <v>8702</v>
      </c>
      <c r="F17" s="10">
        <f t="shared" si="0"/>
        <v>30317</v>
      </c>
    </row>
    <row r="18" spans="1:6" ht="15">
      <c r="A18" s="24" t="s">
        <v>87</v>
      </c>
      <c r="B18" s="24">
        <v>25889</v>
      </c>
      <c r="C18" s="24" t="s">
        <v>86</v>
      </c>
      <c r="D18" s="24">
        <v>8207</v>
      </c>
      <c r="E18" s="24">
        <v>8604</v>
      </c>
      <c r="F18" s="10">
        <f t="shared" si="0"/>
        <v>30133</v>
      </c>
    </row>
    <row r="19" spans="1:6" ht="15">
      <c r="A19" s="24"/>
      <c r="F19" s="10"/>
    </row>
    <row r="20" spans="1:6" ht="15">
      <c r="A20" s="24" t="s">
        <v>88</v>
      </c>
      <c r="B20" s="24">
        <v>19805</v>
      </c>
      <c r="C20" s="24" t="s">
        <v>89</v>
      </c>
      <c r="D20" s="24">
        <v>8306</v>
      </c>
      <c r="E20" s="24">
        <v>8604</v>
      </c>
      <c r="F20" s="10">
        <f t="shared" si="0"/>
        <v>30468</v>
      </c>
    </row>
    <row r="21" spans="1:6" ht="15">
      <c r="A21" s="24" t="s">
        <v>90</v>
      </c>
      <c r="B21" s="24">
        <v>19174</v>
      </c>
      <c r="C21" s="24" t="s">
        <v>89</v>
      </c>
      <c r="D21" s="24">
        <v>8302</v>
      </c>
      <c r="E21" s="24">
        <v>8511</v>
      </c>
      <c r="F21" s="10">
        <f t="shared" si="0"/>
        <v>30348</v>
      </c>
    </row>
    <row r="22" spans="1:6" ht="15">
      <c r="A22" s="24" t="s">
        <v>91</v>
      </c>
      <c r="B22" s="24">
        <v>18956</v>
      </c>
      <c r="C22" s="24" t="s">
        <v>81</v>
      </c>
      <c r="D22" s="24">
        <v>8212</v>
      </c>
      <c r="E22" s="24">
        <v>8508</v>
      </c>
      <c r="F22" s="10">
        <f t="shared" si="0"/>
        <v>30286</v>
      </c>
    </row>
    <row r="23" spans="1:6" ht="15">
      <c r="A23" s="24" t="s">
        <v>92</v>
      </c>
      <c r="B23" s="24">
        <v>11954</v>
      </c>
      <c r="C23" s="24" t="s">
        <v>89</v>
      </c>
      <c r="D23" s="24">
        <v>8312</v>
      </c>
      <c r="E23" s="24">
        <v>8507</v>
      </c>
      <c r="F23" s="10">
        <f t="shared" si="0"/>
        <v>30651</v>
      </c>
    </row>
    <row r="24" spans="1:6" ht="15">
      <c r="A24" s="24" t="s">
        <v>93</v>
      </c>
      <c r="B24" s="24">
        <v>7004</v>
      </c>
      <c r="C24" s="24" t="s">
        <v>72</v>
      </c>
      <c r="D24" s="24">
        <v>8402</v>
      </c>
      <c r="E24" s="24">
        <v>8506</v>
      </c>
      <c r="F24" s="10">
        <f t="shared" si="0"/>
        <v>30713</v>
      </c>
    </row>
    <row r="25" spans="1:6" ht="15">
      <c r="A25" s="24"/>
      <c r="F25" s="10"/>
    </row>
    <row r="26" spans="1:6" ht="15">
      <c r="A26" s="24" t="s">
        <v>93</v>
      </c>
      <c r="B26" s="24">
        <v>7004</v>
      </c>
      <c r="C26" s="24" t="s">
        <v>94</v>
      </c>
      <c r="D26" s="24">
        <v>8402</v>
      </c>
      <c r="E26" s="24">
        <v>8506</v>
      </c>
      <c r="F26" s="10">
        <f t="shared" si="0"/>
        <v>30713</v>
      </c>
    </row>
    <row r="27" spans="1:6" ht="15">
      <c r="A27" s="24" t="s">
        <v>95</v>
      </c>
      <c r="B27" s="24">
        <v>17731</v>
      </c>
      <c r="C27" s="24" t="s">
        <v>89</v>
      </c>
      <c r="D27" s="24">
        <v>8211</v>
      </c>
      <c r="E27" s="24">
        <v>8506</v>
      </c>
      <c r="F27" s="10">
        <f t="shared" si="0"/>
        <v>30256</v>
      </c>
    </row>
    <row r="28" spans="1:6" ht="15">
      <c r="A28" s="24" t="s">
        <v>96</v>
      </c>
      <c r="B28" s="24">
        <v>17082</v>
      </c>
      <c r="C28" s="24" t="s">
        <v>86</v>
      </c>
      <c r="D28" s="24">
        <v>8206</v>
      </c>
      <c r="E28" s="24">
        <v>8503</v>
      </c>
      <c r="F28" s="10">
        <f t="shared" si="0"/>
        <v>30103</v>
      </c>
    </row>
    <row r="29" ht="15">
      <c r="A29" s="24"/>
    </row>
    <row r="30" ht="15">
      <c r="A30" s="24"/>
    </row>
    <row r="31" ht="30">
      <c r="A31" s="24" t="s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 McCrory</dc:creator>
  <cp:keywords/>
  <dc:description/>
  <cp:lastModifiedBy>Elliott McCrory</cp:lastModifiedBy>
  <cp:lastPrinted>2005-02-01T20:56:03Z</cp:lastPrinted>
  <dcterms:created xsi:type="dcterms:W3CDTF">2005-01-26T18:37:55Z</dcterms:created>
  <dcterms:modified xsi:type="dcterms:W3CDTF">2005-02-01T20:56:23Z</dcterms:modified>
  <cp:category/>
  <cp:version/>
  <cp:contentType/>
  <cp:contentStatus/>
</cp:coreProperties>
</file>