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105" windowWidth="19770" windowHeight="12525" activeTab="0"/>
  </bookViews>
  <sheets>
    <sheet name="Discussion" sheetId="1" r:id="rId1"/>
    <sheet name="IQB" sheetId="2" r:id="rId2"/>
    <sheet name="IQC" sheetId="3" r:id="rId3"/>
    <sheet name="IQD" sheetId="4" r:id="rId4"/>
    <sheet name="Ratios Chart" sheetId="5" r:id="rId5"/>
    <sheet name="Delta G Chart" sheetId="6" r:id="rId6"/>
    <sheet name="GL chart" sheetId="7" r:id="rId7"/>
  </sheets>
  <definedNames/>
  <calcPr fullCalcOnLoad="1"/>
</workbook>
</file>

<file path=xl/sharedStrings.xml><?xml version="1.0" encoding="utf-8"?>
<sst xmlns="http://schemas.openxmlformats.org/spreadsheetml/2006/main" count="45" uniqueCount="31">
  <si>
    <t>Average GL</t>
  </si>
  <si>
    <t>STDEV</t>
  </si>
  <si>
    <t>STDEV/Average</t>
  </si>
  <si>
    <t>Current</t>
  </si>
  <si>
    <t>Average of IQB magnets</t>
  </si>
  <si>
    <t>Average of IQC magnets</t>
  </si>
  <si>
    <t>IQD/IQB</t>
  </si>
  <si>
    <t>Average of IQD magnets</t>
  </si>
  <si>
    <t>IQD/IQC</t>
  </si>
  <si>
    <t>IQC/IQB</t>
  </si>
  <si>
    <t>IQC/IQD</t>
  </si>
  <si>
    <t>IQB/IQC</t>
  </si>
  <si>
    <t>IQB/IQD</t>
  </si>
  <si>
    <t>TFB</t>
  </si>
  <si>
    <t>L</t>
  </si>
  <si>
    <t>TFC</t>
  </si>
  <si>
    <t>TFD</t>
  </si>
  <si>
    <t>Main Injector Quadrupole Average Strengths</t>
  </si>
  <si>
    <t>David Harding, for the Main Injector and MTF magnet team</t>
  </si>
  <si>
    <t>Gradient</t>
  </si>
  <si>
    <t>Nonlinear GL</t>
  </si>
  <si>
    <t>Subsequent tabs present graphs of the some of these quantities as a function of current.</t>
  </si>
  <si>
    <t>The tabs "IQB", IQC", and "IQD" give various parameters as a function of current:</t>
  </si>
  <si>
    <t xml:space="preserve">     The integrated strength (T-m/m)</t>
  </si>
  <si>
    <t xml:space="preserve">     The standard deviation of the measurements at that current (T-m/m)</t>
  </si>
  <si>
    <t xml:space="preserve">     The fractional standard deviation.</t>
  </si>
  <si>
    <t xml:space="preserve">     The ratio of the average to the average of each of the other magnet styles.</t>
  </si>
  <si>
    <t xml:space="preserve">     Te predicted linear response of the magnet based on the measured strength at 2000 A on the up ramp (T-m/m)</t>
  </si>
  <si>
    <t xml:space="preserve">     The deviation of the measured strength from the linear response (T-m/m)</t>
  </si>
  <si>
    <t xml:space="preserve">    The nonlinear component of the gradient (T/m) calculated by dividing the measured nonlinear integrated gradient by the nominal magnet length.</t>
  </si>
  <si>
    <t xml:space="preserve">All Main Injector quadrupoles were measured using a rotating Morgan coil after they were built or reworked.  This workbook presents the average of the integrated gradient measurements as a function of current for each of the magnet lengths used in the ring.  Measurements were made both on the up ramp (starting at zero current after three cycles to 4000 A) and on the down ramp after excitation to 4000 A. The averages presented here include only the up ramp data.  The actual measurement current was rarely the exact nominal measurement current, so for each magnet the integrated strength has been interpolated to the nominal current in the analysis phase.  In a few cases where a magnet was measured multiple times, the measurements in the results tables are averaged.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</si>
</sst>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
    <numFmt numFmtId="166" formatCode="0.0000000"/>
    <numFmt numFmtId="167" formatCode="0.00000000"/>
    <numFmt numFmtId="168" formatCode="0.000000000"/>
    <numFmt numFmtId="169" formatCode="0.0000000000"/>
    <numFmt numFmtId="170" formatCode="0.00000000000"/>
    <numFmt numFmtId="171" formatCode="0.000000000000"/>
    <numFmt numFmtId="172" formatCode="0.0000000000000"/>
    <numFmt numFmtId="173" formatCode="0.00000000000000"/>
    <numFmt numFmtId="174" formatCode="0.0000"/>
    <numFmt numFmtId="175" formatCode="0.000"/>
    <numFmt numFmtId="176" formatCode="0.0"/>
    <numFmt numFmtId="177" formatCode="d\ mmm\ yyyy"/>
    <numFmt numFmtId="178" formatCode="d\ mm\ yyyy"/>
  </numFmts>
  <fonts count="7">
    <font>
      <sz val="10"/>
      <name val="Arial"/>
      <family val="0"/>
    </font>
    <font>
      <sz val="8"/>
      <name val="Arial"/>
      <family val="0"/>
    </font>
    <font>
      <sz val="12"/>
      <name val="Arial"/>
      <family val="0"/>
    </font>
    <font>
      <b/>
      <sz val="15.25"/>
      <name val="Arial"/>
      <family val="0"/>
    </font>
    <font>
      <b/>
      <sz val="12"/>
      <name val="Arial"/>
      <family val="0"/>
    </font>
    <font>
      <b/>
      <sz val="16"/>
      <name val="Arial"/>
      <family val="0"/>
    </font>
    <font>
      <b/>
      <sz val="2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174" fontId="0" fillId="0" borderId="0" xfId="0" applyNumberFormat="1" applyAlignment="1">
      <alignment/>
    </xf>
    <xf numFmtId="164" fontId="0" fillId="0" borderId="0" xfId="0" applyNumberFormat="1" applyAlignment="1">
      <alignment/>
    </xf>
    <xf numFmtId="175" fontId="0" fillId="0" borderId="0" xfId="0" applyNumberFormat="1" applyAlignment="1">
      <alignment/>
    </xf>
    <xf numFmtId="0" fontId="0" fillId="0" borderId="0" xfId="0" applyAlignment="1">
      <alignment vertical="top" wrapText="1"/>
    </xf>
    <xf numFmtId="0" fontId="6" fillId="0" borderId="0" xfId="0" applyFont="1" applyAlignment="1">
      <alignment horizontal="center" vertical="top" wrapText="1"/>
    </xf>
    <xf numFmtId="0" fontId="2" fillId="0" borderId="0" xfId="0" applyFont="1" applyAlignment="1">
      <alignment horizontal="center" vertical="top" wrapText="1"/>
    </xf>
    <xf numFmtId="177" fontId="2" fillId="0" borderId="0" xfId="0" applyNumberFormat="1" applyFont="1" applyAlignment="1">
      <alignment horizontal="center" vertical="top" wrapText="1"/>
    </xf>
    <xf numFmtId="0" fontId="2"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IQC/IQB, IQD/IQB, IQD/IQC</a:t>
            </a:r>
          </a:p>
        </c:rich>
      </c:tx>
      <c:layout/>
      <c:spPr>
        <a:noFill/>
        <a:ln>
          <a:noFill/>
        </a:ln>
      </c:spPr>
    </c:title>
    <c:plotArea>
      <c:layout/>
      <c:scatterChart>
        <c:scatterStyle val="lineMarker"/>
        <c:varyColors val="0"/>
        <c:ser>
          <c:idx val="0"/>
          <c:order val="0"/>
          <c:tx>
            <c:strRef>
              <c:f>IQC!$F$2</c:f>
              <c:strCache>
                <c:ptCount val="1"/>
                <c:pt idx="0">
                  <c:v>IQC/IQB</c:v>
                </c:pt>
              </c:strCache>
            </c:strRef>
          </c:tx>
          <c:extLst>
            <c:ext xmlns:c14="http://schemas.microsoft.com/office/drawing/2007/8/2/chart" uri="{6F2FDCE9-48DA-4B69-8628-5D25D57E5C99}">
              <c14:invertSolidFillFmt>
                <c14:spPr>
                  <a:solidFill>
                    <a:srgbClr val="000000"/>
                  </a:solidFill>
                </c14:spPr>
              </c14:invertSolidFillFmt>
            </c:ext>
          </c:extLst>
          <c:xVal>
            <c:numRef>
              <c:f>IQC!$A$3:$A$46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IQC!$F$3:$F$46</c:f>
              <c:numCache>
                <c:ptCount val="44"/>
                <c:pt idx="0">
                  <c:v>1.1952851516100915</c:v>
                </c:pt>
                <c:pt idx="1">
                  <c:v>1.1947941721269766</c:v>
                </c:pt>
                <c:pt idx="2">
                  <c:v>1.1936267036513417</c:v>
                </c:pt>
                <c:pt idx="3">
                  <c:v>1.1930430846907467</c:v>
                </c:pt>
                <c:pt idx="4">
                  <c:v>1.192478382994691</c:v>
                </c:pt>
                <c:pt idx="5">
                  <c:v>1.1921299800529257</c:v>
                </c:pt>
                <c:pt idx="6">
                  <c:v>1.1917638213823356</c:v>
                </c:pt>
                <c:pt idx="7">
                  <c:v>1.1915311617581466</c:v>
                </c:pt>
                <c:pt idx="8">
                  <c:v>1.191227033920823</c:v>
                </c:pt>
                <c:pt idx="9">
                  <c:v>1.1909990324166808</c:v>
                </c:pt>
                <c:pt idx="10">
                  <c:v>1.1908941880447481</c:v>
                </c:pt>
                <c:pt idx="11">
                  <c:v>1.1907861027523152</c:v>
                </c:pt>
                <c:pt idx="12">
                  <c:v>1.1906937012973147</c:v>
                </c:pt>
                <c:pt idx="13">
                  <c:v>1.1905214560651314</c:v>
                </c:pt>
                <c:pt idx="14">
                  <c:v>1.1903567077458261</c:v>
                </c:pt>
                <c:pt idx="15">
                  <c:v>1.1902074560021245</c:v>
                </c:pt>
                <c:pt idx="16">
                  <c:v>1.1900669903756111</c:v>
                </c:pt>
                <c:pt idx="17">
                  <c:v>1.1899658959775659</c:v>
                </c:pt>
                <c:pt idx="18">
                  <c:v>1.1898640019128228</c:v>
                </c:pt>
                <c:pt idx="19">
                  <c:v>1.18975788828362</c:v>
                </c:pt>
                <c:pt idx="20">
                  <c:v>1.1896793488152986</c:v>
                </c:pt>
                <c:pt idx="21">
                  <c:v>1.1895769624581771</c:v>
                </c:pt>
                <c:pt idx="22">
                  <c:v>1.1894387350371105</c:v>
                </c:pt>
                <c:pt idx="23">
                  <c:v>1.1893060375711362</c:v>
                </c:pt>
                <c:pt idx="24">
                  <c:v>1.1891578340032496</c:v>
                </c:pt>
                <c:pt idx="25">
                  <c:v>1.188985670422983</c:v>
                </c:pt>
                <c:pt idx="26">
                  <c:v>1.1888435697271555</c:v>
                </c:pt>
                <c:pt idx="27">
                  <c:v>1.1886722881739324</c:v>
                </c:pt>
                <c:pt idx="28">
                  <c:v>1.188495587326466</c:v>
                </c:pt>
                <c:pt idx="29">
                  <c:v>1.1883239281749172</c:v>
                </c:pt>
                <c:pt idx="30">
                  <c:v>1.1881359681875743</c:v>
                </c:pt>
                <c:pt idx="31">
                  <c:v>1.187944934184373</c:v>
                </c:pt>
                <c:pt idx="32">
                  <c:v>1.1877361363894665</c:v>
                </c:pt>
                <c:pt idx="33">
                  <c:v>1.1875106385735286</c:v>
                </c:pt>
                <c:pt idx="34">
                  <c:v>1.1872797226138</c:v>
                </c:pt>
                <c:pt idx="35">
                  <c:v>1.1870257903615669</c:v>
                </c:pt>
                <c:pt idx="36">
                  <c:v>1.1867482310294628</c:v>
                </c:pt>
                <c:pt idx="37">
                  <c:v>1.1864944299235398</c:v>
                </c:pt>
                <c:pt idx="38">
                  <c:v>1.1862437083250938</c:v>
                </c:pt>
                <c:pt idx="39">
                  <c:v>1.186007090271109</c:v>
                </c:pt>
                <c:pt idx="40">
                  <c:v>1.1857824113438715</c:v>
                </c:pt>
                <c:pt idx="41">
                  <c:v>1.1855500231154181</c:v>
                </c:pt>
                <c:pt idx="42">
                  <c:v>1.1853505954858385</c:v>
                </c:pt>
                <c:pt idx="43">
                  <c:v>1.185139334670179</c:v>
                </c:pt>
              </c:numCache>
            </c:numRef>
          </c:yVal>
          <c:smooth val="0"/>
        </c:ser>
        <c:ser>
          <c:idx val="1"/>
          <c:order val="1"/>
          <c:tx>
            <c:strRef>
              <c:f>IQD!$F$2</c:f>
              <c:strCache>
                <c:ptCount val="1"/>
                <c:pt idx="0">
                  <c:v>IQD/IQB</c:v>
                </c:pt>
              </c:strCache>
            </c:strRef>
          </c:tx>
          <c:extLst>
            <c:ext xmlns:c14="http://schemas.microsoft.com/office/drawing/2007/8/2/chart" uri="{6F2FDCE9-48DA-4B69-8628-5D25D57E5C99}">
              <c14:invertSolidFillFmt>
                <c14:spPr>
                  <a:solidFill>
                    <a:srgbClr val="000000"/>
                  </a:solidFill>
                </c14:spPr>
              </c14:invertSolidFillFmt>
            </c:ext>
          </c:extLst>
          <c:xVal>
            <c:numRef>
              <c:f>IQD!$A$3:$A$46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IQD!$F$3:$F$46</c:f>
              <c:numCache>
                <c:ptCount val="44"/>
                <c:pt idx="0">
                  <c:v>1.3878757533555566</c:v>
                </c:pt>
                <c:pt idx="1">
                  <c:v>1.387725118249283</c:v>
                </c:pt>
                <c:pt idx="2">
                  <c:v>1.387081763047671</c:v>
                </c:pt>
                <c:pt idx="3">
                  <c:v>1.3864081681955396</c:v>
                </c:pt>
                <c:pt idx="4">
                  <c:v>1.3859282043518428</c:v>
                </c:pt>
                <c:pt idx="5">
                  <c:v>1.385549136848978</c:v>
                </c:pt>
                <c:pt idx="6">
                  <c:v>1.385339033039543</c:v>
                </c:pt>
                <c:pt idx="7">
                  <c:v>1.3851396994234138</c:v>
                </c:pt>
                <c:pt idx="8">
                  <c:v>1.3847484017116487</c:v>
                </c:pt>
                <c:pt idx="9">
                  <c:v>1.3845270987766216</c:v>
                </c:pt>
                <c:pt idx="10">
                  <c:v>1.3843810757333308</c:v>
                </c:pt>
                <c:pt idx="11">
                  <c:v>1.3842401404370273</c:v>
                </c:pt>
                <c:pt idx="12">
                  <c:v>1.3841020199715757</c:v>
                </c:pt>
                <c:pt idx="13">
                  <c:v>1.383945269351564</c:v>
                </c:pt>
                <c:pt idx="14">
                  <c:v>1.3837809506378271</c:v>
                </c:pt>
                <c:pt idx="15">
                  <c:v>1.3836099036715759</c:v>
                </c:pt>
                <c:pt idx="16">
                  <c:v>1.3835194203843948</c:v>
                </c:pt>
                <c:pt idx="17">
                  <c:v>1.3834025597566162</c:v>
                </c:pt>
                <c:pt idx="18">
                  <c:v>1.3833180047813196</c:v>
                </c:pt>
                <c:pt idx="19">
                  <c:v>1.3832172688605724</c:v>
                </c:pt>
                <c:pt idx="20">
                  <c:v>1.3831476329509107</c:v>
                </c:pt>
                <c:pt idx="21">
                  <c:v>1.3830215568438944</c:v>
                </c:pt>
                <c:pt idx="22">
                  <c:v>1.3829444847872574</c:v>
                </c:pt>
                <c:pt idx="23">
                  <c:v>1.3828400249508506</c:v>
                </c:pt>
                <c:pt idx="24">
                  <c:v>1.382698822774136</c:v>
                </c:pt>
                <c:pt idx="25">
                  <c:v>1.3825651138926351</c:v>
                </c:pt>
                <c:pt idx="26">
                  <c:v>1.3824475803649028</c:v>
                </c:pt>
                <c:pt idx="27">
                  <c:v>1.3822939958957225</c:v>
                </c:pt>
                <c:pt idx="28">
                  <c:v>1.3821631823896485</c:v>
                </c:pt>
                <c:pt idx="29">
                  <c:v>1.3820064694785676</c:v>
                </c:pt>
                <c:pt idx="30">
                  <c:v>1.3818404917198361</c:v>
                </c:pt>
                <c:pt idx="31">
                  <c:v>1.38167363736291</c:v>
                </c:pt>
                <c:pt idx="32">
                  <c:v>1.3814953148665745</c:v>
                </c:pt>
                <c:pt idx="33">
                  <c:v>1.3813142953658735</c:v>
                </c:pt>
                <c:pt idx="34">
                  <c:v>1.381102131768236</c:v>
                </c:pt>
                <c:pt idx="35">
                  <c:v>1.3808790507433568</c:v>
                </c:pt>
                <c:pt idx="36">
                  <c:v>1.3806324884400512</c:v>
                </c:pt>
                <c:pt idx="37">
                  <c:v>1.3803433648564867</c:v>
                </c:pt>
                <c:pt idx="38">
                  <c:v>1.3800189468626645</c:v>
                </c:pt>
                <c:pt idx="39">
                  <c:v>1.3796777082623448</c:v>
                </c:pt>
                <c:pt idx="40">
                  <c:v>1.379324562978311</c:v>
                </c:pt>
                <c:pt idx="41">
                  <c:v>1.3789597162151919</c:v>
                </c:pt>
                <c:pt idx="42">
                  <c:v>1.3786495981933446</c:v>
                </c:pt>
                <c:pt idx="43">
                  <c:v>1.3783198474824223</c:v>
                </c:pt>
              </c:numCache>
            </c:numRef>
          </c:yVal>
          <c:smooth val="0"/>
        </c:ser>
        <c:ser>
          <c:idx val="2"/>
          <c:order val="2"/>
          <c:tx>
            <c:strRef>
              <c:f>IQD!$G$2</c:f>
              <c:strCache>
                <c:ptCount val="1"/>
                <c:pt idx="0">
                  <c:v>IQD/IQC</c:v>
                </c:pt>
              </c:strCache>
            </c:strRef>
          </c:tx>
          <c:extLst>
            <c:ext xmlns:c14="http://schemas.microsoft.com/office/drawing/2007/8/2/chart" uri="{6F2FDCE9-48DA-4B69-8628-5D25D57E5C99}">
              <c14:invertSolidFillFmt>
                <c14:spPr>
                  <a:solidFill>
                    <a:srgbClr val="000000"/>
                  </a:solidFill>
                </c14:spPr>
              </c14:invertSolidFillFmt>
            </c:ext>
          </c:extLst>
          <c:xVal>
            <c:numRef>
              <c:f>IQD!$A$3:$A$46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IQD!$G$3:$G$46</c:f>
              <c:numCache>
                <c:ptCount val="44"/>
                <c:pt idx="0">
                  <c:v>1.1611252356695294</c:v>
                </c:pt>
                <c:pt idx="1">
                  <c:v>1.1614763033023923</c:v>
                </c:pt>
                <c:pt idx="2">
                  <c:v>1.1620733339867013</c:v>
                </c:pt>
                <c:pt idx="3">
                  <c:v>1.1620772007198013</c:v>
                </c:pt>
                <c:pt idx="4">
                  <c:v>1.1622250131455951</c:v>
                </c:pt>
                <c:pt idx="5">
                  <c:v>1.162246701309756</c:v>
                </c:pt>
                <c:pt idx="6">
                  <c:v>1.1624274945959328</c:v>
                </c:pt>
                <c:pt idx="7">
                  <c:v>1.1624871794201261</c:v>
                </c:pt>
                <c:pt idx="8">
                  <c:v>1.1624554868888983</c:v>
                </c:pt>
                <c:pt idx="9">
                  <c:v>1.1624922112381981</c:v>
                </c:pt>
                <c:pt idx="10">
                  <c:v>1.1624719388430773</c:v>
                </c:pt>
                <c:pt idx="11">
                  <c:v>1.1624590992770014</c:v>
                </c:pt>
                <c:pt idx="12">
                  <c:v>1.16243330964423</c:v>
                </c:pt>
                <c:pt idx="13">
                  <c:v>1.1624698255550387</c:v>
                </c:pt>
                <c:pt idx="14">
                  <c:v>1.162492672686566</c:v>
                </c:pt>
                <c:pt idx="15">
                  <c:v>1.1624947371100203</c:v>
                </c:pt>
                <c:pt idx="16">
                  <c:v>1.16255591624109</c:v>
                </c:pt>
                <c:pt idx="17">
                  <c:v>1.162556476982175</c:v>
                </c:pt>
                <c:pt idx="18">
                  <c:v>1.1625849698431927</c:v>
                </c:pt>
                <c:pt idx="19">
                  <c:v>1.1626039906791816</c:v>
                </c:pt>
                <c:pt idx="20">
                  <c:v>1.1626222093610945</c:v>
                </c:pt>
                <c:pt idx="21">
                  <c:v>1.1626162917496128</c:v>
                </c:pt>
                <c:pt idx="22">
                  <c:v>1.1626866050768976</c:v>
                </c:pt>
                <c:pt idx="23">
                  <c:v>1.1627284998695204</c:v>
                </c:pt>
                <c:pt idx="24">
                  <c:v>1.1627546682506718</c:v>
                </c:pt>
                <c:pt idx="25">
                  <c:v>1.1628105773560633</c:v>
                </c:pt>
                <c:pt idx="26">
                  <c:v>1.162850702622028</c:v>
                </c:pt>
                <c:pt idx="27">
                  <c:v>1.1628890566795633</c:v>
                </c:pt>
                <c:pt idx="28">
                  <c:v>1.1629518839854005</c:v>
                </c:pt>
                <c:pt idx="29">
                  <c:v>1.1629880007559195</c:v>
                </c:pt>
                <c:pt idx="30">
                  <c:v>1.1630322864711737</c:v>
                </c:pt>
                <c:pt idx="31">
                  <c:v>1.1630788579535871</c:v>
                </c:pt>
                <c:pt idx="32">
                  <c:v>1.1631331846702129</c:v>
                </c:pt>
                <c:pt idx="33">
                  <c:v>1.163201617313633</c:v>
                </c:pt>
                <c:pt idx="34">
                  <c:v>1.1632491530536166</c:v>
                </c:pt>
                <c:pt idx="35">
                  <c:v>1.1633100661804008</c:v>
                </c:pt>
                <c:pt idx="36">
                  <c:v>1.1633743808005514</c:v>
                </c:pt>
                <c:pt idx="37">
                  <c:v>1.1633795574964805</c:v>
                </c:pt>
                <c:pt idx="38">
                  <c:v>1.1633519631570226</c:v>
                </c:pt>
                <c:pt idx="39">
                  <c:v>1.1632963407891301</c:v>
                </c:pt>
                <c:pt idx="40">
                  <c:v>1.1632189428540218</c:v>
                </c:pt>
                <c:pt idx="41">
                  <c:v>1.1631392090833306</c:v>
                </c:pt>
                <c:pt idx="42">
                  <c:v>1.1630732742225338</c:v>
                </c:pt>
                <c:pt idx="43">
                  <c:v>1.1630023636554134</c:v>
                </c:pt>
              </c:numCache>
            </c:numRef>
          </c:yVal>
          <c:smooth val="0"/>
        </c:ser>
        <c:axId val="59172087"/>
        <c:axId val="62786736"/>
      </c:scatterChart>
      <c:valAx>
        <c:axId val="59172087"/>
        <c:scaling>
          <c:orientation val="minMax"/>
        </c:scaling>
        <c:axPos val="b"/>
        <c:title>
          <c:tx>
            <c:rich>
              <a:bodyPr vert="horz" rot="0" anchor="ctr"/>
              <a:lstStyle/>
              <a:p>
                <a:pPr algn="ctr">
                  <a:defRPr/>
                </a:pPr>
                <a:r>
                  <a:rPr lang="en-US" cap="none" sz="1200" b="1" i="0" u="none" baseline="0">
                    <a:latin typeface="Arial"/>
                    <a:ea typeface="Arial"/>
                    <a:cs typeface="Arial"/>
                  </a:rPr>
                  <a:t>Current (A)</a:t>
                </a:r>
              </a:p>
            </c:rich>
          </c:tx>
          <c:layout/>
          <c:overlay val="0"/>
          <c:spPr>
            <a:noFill/>
            <a:ln>
              <a:noFill/>
            </a:ln>
          </c:spPr>
        </c:title>
        <c:delete val="0"/>
        <c:numFmt formatCode="General" sourceLinked="1"/>
        <c:majorTickMark val="out"/>
        <c:minorTickMark val="none"/>
        <c:tickLblPos val="nextTo"/>
        <c:crossAx val="62786736"/>
        <c:crosses val="autoZero"/>
        <c:crossBetween val="midCat"/>
        <c:dispUnits/>
      </c:valAx>
      <c:valAx>
        <c:axId val="62786736"/>
        <c:scaling>
          <c:orientation val="minMax"/>
        </c:scaling>
        <c:axPos val="l"/>
        <c:title>
          <c:tx>
            <c:rich>
              <a:bodyPr vert="horz" rot="-5400000" anchor="ctr"/>
              <a:lstStyle/>
              <a:p>
                <a:pPr algn="ctr">
                  <a:defRPr/>
                </a:pPr>
                <a:r>
                  <a:rPr lang="en-US" cap="none" sz="1200" b="1" i="0" u="none" baseline="0">
                    <a:latin typeface="Arial"/>
                    <a:ea typeface="Arial"/>
                    <a:cs typeface="Arial"/>
                  </a:rPr>
                  <a:t>Ratio</a:t>
                </a:r>
              </a:p>
            </c:rich>
          </c:tx>
          <c:layout/>
          <c:overlay val="0"/>
          <c:spPr>
            <a:noFill/>
            <a:ln>
              <a:noFill/>
            </a:ln>
          </c:spPr>
        </c:title>
        <c:majorGridlines/>
        <c:delete val="0"/>
        <c:numFmt formatCode="0.00" sourceLinked="0"/>
        <c:majorTickMark val="out"/>
        <c:minorTickMark val="none"/>
        <c:tickLblPos val="nextTo"/>
        <c:crossAx val="5917208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Nonlinear gradient</a:t>
            </a:r>
          </a:p>
        </c:rich>
      </c:tx>
      <c:layout/>
      <c:spPr>
        <a:noFill/>
        <a:ln>
          <a:noFill/>
        </a:ln>
      </c:spPr>
    </c:title>
    <c:plotArea>
      <c:layout/>
      <c:scatterChart>
        <c:scatterStyle val="lineMarker"/>
        <c:varyColors val="0"/>
        <c:ser>
          <c:idx val="0"/>
          <c:order val="0"/>
          <c:tx>
            <c:v>IQB</c:v>
          </c:tx>
          <c:extLst>
            <c:ext xmlns:c14="http://schemas.microsoft.com/office/drawing/2007/8/2/chart" uri="{6F2FDCE9-48DA-4B69-8628-5D25D57E5C99}">
              <c14:invertSolidFillFmt>
                <c14:spPr>
                  <a:solidFill>
                    <a:srgbClr val="000000"/>
                  </a:solidFill>
                </c14:spPr>
              </c14:invertSolidFillFmt>
            </c:ext>
          </c:extLst>
          <c:xVal>
            <c:numRef>
              <c:f>IQB!$A$3:$A$46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IQB!$K$3:$K$46</c:f>
              <c:numCache>
                <c:ptCount val="44"/>
                <c:pt idx="0">
                  <c:v>0.0174226047795412</c:v>
                </c:pt>
                <c:pt idx="1">
                  <c:v>0.01286346127011058</c:v>
                </c:pt>
                <c:pt idx="2">
                  <c:v>0.00987497250432437</c:v>
                </c:pt>
                <c:pt idx="3">
                  <c:v>0.007665352999197313</c:v>
                </c:pt>
                <c:pt idx="4">
                  <c:v>0.006021955329979994</c:v>
                </c:pt>
                <c:pt idx="5">
                  <c:v>0.00470952836328574</c:v>
                </c:pt>
                <c:pt idx="6">
                  <c:v>0.003774073096151645</c:v>
                </c:pt>
                <c:pt idx="7">
                  <c:v>0.0031113376452932004</c:v>
                </c:pt>
                <c:pt idx="8">
                  <c:v>0.0025163995391879745</c:v>
                </c:pt>
                <c:pt idx="9">
                  <c:v>0.0026136467494091787</c:v>
                </c:pt>
                <c:pt idx="10">
                  <c:v>0.003193861820182574</c:v>
                </c:pt>
                <c:pt idx="11">
                  <c:v>0.004058375515557666</c:v>
                </c:pt>
                <c:pt idx="12">
                  <c:v>0.004958041066954421</c:v>
                </c:pt>
                <c:pt idx="13">
                  <c:v>0.005811005247210289</c:v>
                </c:pt>
                <c:pt idx="14">
                  <c:v>0.006437181369725653</c:v>
                </c:pt>
                <c:pt idx="15">
                  <c:v>0.006880144420863541</c:v>
                </c:pt>
                <c:pt idx="16">
                  <c:v>0.0069167014190695385</c:v>
                </c:pt>
                <c:pt idx="17">
                  <c:v>0.006720531826274508</c:v>
                </c:pt>
                <c:pt idx="18">
                  <c:v>0.006222913763967759</c:v>
                </c:pt>
                <c:pt idx="19">
                  <c:v>0.00549482735112375</c:v>
                </c:pt>
                <c:pt idx="20">
                  <c:v>0.004419576414804315</c:v>
                </c:pt>
                <c:pt idx="21">
                  <c:v>0.00323697117760454</c:v>
                </c:pt>
                <c:pt idx="22">
                  <c:v>0.0018029183230547949</c:v>
                </c:pt>
                <c:pt idx="23">
                  <c:v>0</c:v>
                </c:pt>
                <c:pt idx="24">
                  <c:v>-0.0019009387409789213</c:v>
                </c:pt>
                <c:pt idx="25">
                  <c:v>-0.004273564792329035</c:v>
                </c:pt>
                <c:pt idx="26">
                  <c:v>-0.007243391584224057</c:v>
                </c:pt>
                <c:pt idx="27">
                  <c:v>-0.010384264111886065</c:v>
                </c:pt>
                <c:pt idx="28">
                  <c:v>-0.014258412345137127</c:v>
                </c:pt>
                <c:pt idx="29">
                  <c:v>-0.018752908283494806</c:v>
                </c:pt>
                <c:pt idx="30">
                  <c:v>-0.023952121707459074</c:v>
                </c:pt>
                <c:pt idx="31">
                  <c:v>-0.030050610151014557</c:v>
                </c:pt>
                <c:pt idx="32">
                  <c:v>-0.037158593323929144</c:v>
                </c:pt>
                <c:pt idx="33">
                  <c:v>-0.045477637827233346</c:v>
                </c:pt>
                <c:pt idx="34">
                  <c:v>-0.0552617664180619</c:v>
                </c:pt>
                <c:pt idx="35">
                  <c:v>-0.06676322029350656</c:v>
                </c:pt>
                <c:pt idx="36">
                  <c:v>-0.08073255282898159</c:v>
                </c:pt>
                <c:pt idx="37">
                  <c:v>-0.09833649407107915</c:v>
                </c:pt>
                <c:pt idx="38">
                  <c:v>-0.12119001615388837</c:v>
                </c:pt>
                <c:pt idx="39">
                  <c:v>-0.15093005579559393</c:v>
                </c:pt>
                <c:pt idx="40">
                  <c:v>-0.18907964172271347</c:v>
                </c:pt>
                <c:pt idx="41">
                  <c:v>-0.23607723475264347</c:v>
                </c:pt>
                <c:pt idx="42">
                  <c:v>-0.2931121207061474</c:v>
                </c:pt>
                <c:pt idx="43">
                  <c:v>-0.36000823405599336</c:v>
                </c:pt>
              </c:numCache>
            </c:numRef>
          </c:yVal>
          <c:smooth val="0"/>
        </c:ser>
        <c:ser>
          <c:idx val="1"/>
          <c:order val="1"/>
          <c:tx>
            <c:v>IQC</c:v>
          </c:tx>
          <c:extLst>
            <c:ext xmlns:c14="http://schemas.microsoft.com/office/drawing/2007/8/2/chart" uri="{6F2FDCE9-48DA-4B69-8628-5D25D57E5C99}">
              <c14:invertSolidFillFmt>
                <c14:spPr>
                  <a:solidFill>
                    <a:srgbClr val="000000"/>
                  </a:solidFill>
                </c14:spPr>
              </c14:invertSolidFillFmt>
            </c:ext>
          </c:extLst>
          <c:xVal>
            <c:numRef>
              <c:f>IQC!$A$3:$A$46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IQC!$K$3:$K$46</c:f>
              <c:numCache>
                <c:ptCount val="44"/>
                <c:pt idx="0">
                  <c:v>0.01893215037353972</c:v>
                </c:pt>
                <c:pt idx="1">
                  <c:v>0.015552094902610834</c:v>
                </c:pt>
                <c:pt idx="2">
                  <c:v>0.013021045379195788</c:v>
                </c:pt>
                <c:pt idx="3">
                  <c:v>0.011279894322419791</c:v>
                </c:pt>
                <c:pt idx="4">
                  <c:v>0.009849984459179362</c:v>
                </c:pt>
                <c:pt idx="5">
                  <c:v>0.00879439079983447</c:v>
                </c:pt>
                <c:pt idx="6">
                  <c:v>0.00791925714877705</c:v>
                </c:pt>
                <c:pt idx="7">
                  <c:v>0.007398775383340317</c:v>
                </c:pt>
                <c:pt idx="8">
                  <c:v>0.007141804807293259</c:v>
                </c:pt>
                <c:pt idx="9">
                  <c:v>0.007504819726480393</c:v>
                </c:pt>
                <c:pt idx="10">
                  <c:v>0.008546709490259808</c:v>
                </c:pt>
                <c:pt idx="11">
                  <c:v>0.009759434314131463</c:v>
                </c:pt>
                <c:pt idx="12">
                  <c:v>0.01097111272274981</c:v>
                </c:pt>
                <c:pt idx="13">
                  <c:v>0.01166222544550211</c:v>
                </c:pt>
                <c:pt idx="14">
                  <c:v>0.012000230004143402</c:v>
                </c:pt>
                <c:pt idx="15">
                  <c:v>0.012085882718607045</c:v>
                </c:pt>
                <c:pt idx="16">
                  <c:v>0.01167649813510168</c:v>
                </c:pt>
                <c:pt idx="17">
                  <c:v>0.011164813510151883</c:v>
                </c:pt>
                <c:pt idx="18">
                  <c:v>0.010248756734354984</c:v>
                </c:pt>
                <c:pt idx="19">
                  <c:v>0.008971831744713922</c:v>
                </c:pt>
                <c:pt idx="20">
                  <c:v>0.007471709490260432</c:v>
                </c:pt>
                <c:pt idx="21">
                  <c:v>0.005582134272688632</c:v>
                </c:pt>
                <c:pt idx="22">
                  <c:v>0.003015072523828588</c:v>
                </c:pt>
                <c:pt idx="23">
                  <c:v>0</c:v>
                </c:pt>
                <c:pt idx="24">
                  <c:v>-0.0033970762536271186</c:v>
                </c:pt>
                <c:pt idx="25">
                  <c:v>-0.007661143804390195</c:v>
                </c:pt>
                <c:pt idx="26">
                  <c:v>-0.012353972233735544</c:v>
                </c:pt>
                <c:pt idx="27">
                  <c:v>-0.017690584334857706</c:v>
                </c:pt>
                <c:pt idx="28">
                  <c:v>-0.02398841690841652</c:v>
                </c:pt>
                <c:pt idx="29">
                  <c:v>-0.031011425611276965</c:v>
                </c:pt>
                <c:pt idx="30">
                  <c:v>-0.03911329879817385</c:v>
                </c:pt>
                <c:pt idx="31">
                  <c:v>-0.04833322005802173</c:v>
                </c:pt>
                <c:pt idx="32">
                  <c:v>-0.058989734770000066</c:v>
                </c:pt>
                <c:pt idx="33">
                  <c:v>-0.0712933899709919</c:v>
                </c:pt>
                <c:pt idx="34">
                  <c:v>-0.08535276419395453</c:v>
                </c:pt>
                <c:pt idx="35">
                  <c:v>-0.10169631786158118</c:v>
                </c:pt>
                <c:pt idx="36">
                  <c:v>-0.12111338997099302</c:v>
                </c:pt>
                <c:pt idx="37">
                  <c:v>-0.14402665975963727</c:v>
                </c:pt>
                <c:pt idx="38">
                  <c:v>-0.1723561127227512</c:v>
                </c:pt>
                <c:pt idx="39">
                  <c:v>-0.20753528595110277</c:v>
                </c:pt>
                <c:pt idx="40">
                  <c:v>-0.25109599668462335</c:v>
                </c:pt>
                <c:pt idx="41">
                  <c:v>-0.3038095772896789</c:v>
                </c:pt>
                <c:pt idx="42">
                  <c:v>-0.36611164732698215</c:v>
                </c:pt>
                <c:pt idx="43">
                  <c:v>-0.4386280149191935</c:v>
                </c:pt>
              </c:numCache>
            </c:numRef>
          </c:yVal>
          <c:smooth val="0"/>
        </c:ser>
        <c:ser>
          <c:idx val="2"/>
          <c:order val="2"/>
          <c:tx>
            <c:v>IQD</c:v>
          </c:tx>
          <c:extLst>
            <c:ext xmlns:c14="http://schemas.microsoft.com/office/drawing/2007/8/2/chart" uri="{6F2FDCE9-48DA-4B69-8628-5D25D57E5C99}">
              <c14:invertSolidFillFmt>
                <c14:spPr>
                  <a:solidFill>
                    <a:srgbClr val="000000"/>
                  </a:solidFill>
                </c14:spPr>
              </c14:invertSolidFillFmt>
            </c:ext>
          </c:extLst>
          <c:xVal>
            <c:numRef>
              <c:f>IQD!$A$3:$A$46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IQD!$K$3:$K$46</c:f>
              <c:numCache>
                <c:ptCount val="44"/>
                <c:pt idx="0">
                  <c:v>0.0185548617110556</c:v>
                </c:pt>
                <c:pt idx="1">
                  <c:v>0.014953853701280674</c:v>
                </c:pt>
                <c:pt idx="2">
                  <c:v>0.012559273257965691</c:v>
                </c:pt>
                <c:pt idx="3">
                  <c:v>0.01065718287956905</c:v>
                </c:pt>
                <c:pt idx="4">
                  <c:v>0.009247625762100696</c:v>
                </c:pt>
                <c:pt idx="5">
                  <c:v>0.008098034581491463</c:v>
                </c:pt>
                <c:pt idx="6">
                  <c:v>0.007415855095894232</c:v>
                </c:pt>
                <c:pt idx="7">
                  <c:v>0.00693821489398355</c:v>
                </c:pt>
                <c:pt idx="8">
                  <c:v>0.006483181324511825</c:v>
                </c:pt>
                <c:pt idx="9">
                  <c:v>0.006821208007305087</c:v>
                </c:pt>
                <c:pt idx="10">
                  <c:v>0.007678524794508673</c:v>
                </c:pt>
                <c:pt idx="11">
                  <c:v>0.008716400908348673</c:v>
                </c:pt>
                <c:pt idx="12">
                  <c:v>0.009682880186604098</c:v>
                </c:pt>
                <c:pt idx="13">
                  <c:v>0.010410343593412471</c:v>
                </c:pt>
                <c:pt idx="14">
                  <c:v>0.010745673610937357</c:v>
                </c:pt>
                <c:pt idx="15">
                  <c:v>0.010727364055977896</c:v>
                </c:pt>
                <c:pt idx="16">
                  <c:v>0.010594881272672538</c:v>
                </c:pt>
                <c:pt idx="17">
                  <c:v>0.01000076888899113</c:v>
                </c:pt>
                <c:pt idx="18">
                  <c:v>0.009208985387401942</c:v>
                </c:pt>
                <c:pt idx="19">
                  <c:v>0.008008728062593763</c:v>
                </c:pt>
                <c:pt idx="20">
                  <c:v>0.006596767087102433</c:v>
                </c:pt>
                <c:pt idx="21">
                  <c:v>0.004597858712009235</c:v>
                </c:pt>
                <c:pt idx="22">
                  <c:v>0.0026291813738723905</c:v>
                </c:pt>
                <c:pt idx="23">
                  <c:v>0</c:v>
                </c:pt>
                <c:pt idx="24">
                  <c:v>-0.0031339144225408767</c:v>
                </c:pt>
                <c:pt idx="25">
                  <c:v>-0.006788482709258188</c:v>
                </c:pt>
                <c:pt idx="26">
                  <c:v>-0.010997101547661096</c:v>
                </c:pt>
                <c:pt idx="27">
                  <c:v>-0.015832778367444362</c:v>
                </c:pt>
                <c:pt idx="28">
                  <c:v>-0.021293125046289753</c:v>
                </c:pt>
                <c:pt idx="29">
                  <c:v>-0.027761247007142935</c:v>
                </c:pt>
                <c:pt idx="30">
                  <c:v>-0.03516724693308346</c:v>
                </c:pt>
                <c:pt idx="31">
                  <c:v>-0.04361967022931532</c:v>
                </c:pt>
                <c:pt idx="32">
                  <c:v>-0.053356718213920414</c:v>
                </c:pt>
                <c:pt idx="33">
                  <c:v>-0.06448480734580603</c:v>
                </c:pt>
                <c:pt idx="34">
                  <c:v>-0.07762565781356048</c:v>
                </c:pt>
                <c:pt idx="35">
                  <c:v>-0.09280129958285219</c:v>
                </c:pt>
                <c:pt idx="36">
                  <c:v>-0.11094593278701949</c:v>
                </c:pt>
                <c:pt idx="37">
                  <c:v>-0.13352084762916744</c:v>
                </c:pt>
                <c:pt idx="38">
                  <c:v>-0.16208408103572444</c:v>
                </c:pt>
                <c:pt idx="39">
                  <c:v>-0.19803554784884975</c:v>
                </c:pt>
                <c:pt idx="40">
                  <c:v>-0.2428364457087972</c:v>
                </c:pt>
                <c:pt idx="41">
                  <c:v>-0.29692878705602593</c:v>
                </c:pt>
                <c:pt idx="42">
                  <c:v>-0.36044510959445997</c:v>
                </c:pt>
                <c:pt idx="43">
                  <c:v>-0.43435656455952715</c:v>
                </c:pt>
              </c:numCache>
            </c:numRef>
          </c:yVal>
          <c:smooth val="0"/>
        </c:ser>
        <c:axId val="28209713"/>
        <c:axId val="52560826"/>
      </c:scatterChart>
      <c:valAx>
        <c:axId val="28209713"/>
        <c:scaling>
          <c:orientation val="minMax"/>
        </c:scaling>
        <c:axPos val="b"/>
        <c:title>
          <c:tx>
            <c:rich>
              <a:bodyPr vert="horz" rot="0" anchor="ctr"/>
              <a:lstStyle/>
              <a:p>
                <a:pPr algn="ctr">
                  <a:defRPr/>
                </a:pPr>
                <a:r>
                  <a:rPr lang="en-US" cap="none" sz="1200" b="1" i="0" u="none" baseline="0">
                    <a:latin typeface="Arial"/>
                    <a:ea typeface="Arial"/>
                    <a:cs typeface="Arial"/>
                  </a:rPr>
                  <a:t>Current (A)</a:t>
                </a:r>
              </a:p>
            </c:rich>
          </c:tx>
          <c:layout/>
          <c:overlay val="0"/>
          <c:spPr>
            <a:noFill/>
            <a:ln>
              <a:noFill/>
            </a:ln>
          </c:spPr>
        </c:title>
        <c:delete val="0"/>
        <c:numFmt formatCode="General" sourceLinked="1"/>
        <c:majorTickMark val="out"/>
        <c:minorTickMark val="none"/>
        <c:tickLblPos val="nextTo"/>
        <c:crossAx val="52560826"/>
        <c:crosses val="autoZero"/>
        <c:crossBetween val="midCat"/>
        <c:dispUnits/>
      </c:valAx>
      <c:valAx>
        <c:axId val="52560826"/>
        <c:scaling>
          <c:orientation val="minMax"/>
        </c:scaling>
        <c:axPos val="l"/>
        <c:title>
          <c:tx>
            <c:rich>
              <a:bodyPr vert="horz" rot="-5400000" anchor="ctr"/>
              <a:lstStyle/>
              <a:p>
                <a:pPr algn="ctr">
                  <a:defRPr/>
                </a:pPr>
                <a:r>
                  <a:rPr lang="en-US" cap="none" sz="1200" b="1" i="0" u="none" baseline="0">
                    <a:latin typeface="Arial"/>
                    <a:ea typeface="Arial"/>
                    <a:cs typeface="Arial"/>
                  </a:rPr>
                  <a:t>Gradient (T/m)</a:t>
                </a:r>
              </a:p>
            </c:rich>
          </c:tx>
          <c:layout/>
          <c:overlay val="0"/>
          <c:spPr>
            <a:noFill/>
            <a:ln>
              <a:noFill/>
            </a:ln>
          </c:spPr>
        </c:title>
        <c:majorGridlines/>
        <c:delete val="0"/>
        <c:numFmt formatCode="0.0" sourceLinked="0"/>
        <c:majorTickMark val="out"/>
        <c:minorTickMark val="none"/>
        <c:tickLblPos val="nextTo"/>
        <c:crossAx val="2820971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Integrated Gradient</a:t>
            </a:r>
          </a:p>
        </c:rich>
      </c:tx>
      <c:layout/>
      <c:spPr>
        <a:noFill/>
        <a:ln>
          <a:noFill/>
        </a:ln>
      </c:spPr>
    </c:title>
    <c:plotArea>
      <c:layout/>
      <c:scatterChart>
        <c:scatterStyle val="lineMarker"/>
        <c:varyColors val="0"/>
        <c:ser>
          <c:idx val="0"/>
          <c:order val="0"/>
          <c:tx>
            <c:v>IQB</c:v>
          </c:tx>
          <c:extLst>
            <c:ext xmlns:c14="http://schemas.microsoft.com/office/drawing/2007/8/2/chart" uri="{6F2FDCE9-48DA-4B69-8628-5D25D57E5C99}">
              <c14:invertSolidFillFmt>
                <c14:spPr>
                  <a:solidFill>
                    <a:srgbClr val="000000"/>
                  </a:solidFill>
                </c14:spPr>
              </c14:invertSolidFillFmt>
            </c:ext>
          </c:extLst>
          <c:xVal>
            <c:numRef>
              <c:f>IQB!$A$3:$A$46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IQB!$B$3:$B$46</c:f>
              <c:numCache>
                <c:ptCount val="44"/>
                <c:pt idx="0">
                  <c:v>0.6485482171428568</c:v>
                </c:pt>
                <c:pt idx="1">
                  <c:v>1.2501961761363634</c:v>
                </c:pt>
                <c:pt idx="2">
                  <c:v>1.8551952840909096</c:v>
                </c:pt>
                <c:pt idx="3">
                  <c:v>2.4618561874999982</c:v>
                </c:pt>
                <c:pt idx="4">
                  <c:v>3.069725181818184</c:v>
                </c:pt>
                <c:pt idx="5">
                  <c:v>3.6783003352272727</c:v>
                </c:pt>
                <c:pt idx="6">
                  <c:v>4.287679795454543</c:v>
                </c:pt>
                <c:pt idx="7">
                  <c:v>4.897641130681819</c:v>
                </c:pt>
                <c:pt idx="8">
                  <c:v>6.119122465909089</c:v>
                </c:pt>
                <c:pt idx="9">
                  <c:v>7.342080647727272</c:v>
                </c:pt>
                <c:pt idx="10">
                  <c:v>8.566069289772729</c:v>
                </c:pt>
                <c:pt idx="11">
                  <c:v>9.790664511363637</c:v>
                </c:pt>
                <c:pt idx="12">
                  <c:v>11.015334732954553</c:v>
                </c:pt>
                <c:pt idx="13">
                  <c:v>12.239905312500003</c:v>
                </c:pt>
                <c:pt idx="14">
                  <c:v>13.463992017045456</c:v>
                </c:pt>
                <c:pt idx="15">
                  <c:v>14.68768781818182</c:v>
                </c:pt>
                <c:pt idx="16">
                  <c:v>15.910516511363648</c:v>
                </c:pt>
                <c:pt idx="17">
                  <c:v>17.132848659090914</c:v>
                </c:pt>
                <c:pt idx="18">
                  <c:v>18.354537636363634</c:v>
                </c:pt>
                <c:pt idx="19">
                  <c:v>19.575734886363644</c:v>
                </c:pt>
                <c:pt idx="20">
                  <c:v>20.79619142613637</c:v>
                </c:pt>
                <c:pt idx="21">
                  <c:v>22.016418914772736</c:v>
                </c:pt>
                <c:pt idx="22">
                  <c:v>23.236109914772722</c:v>
                </c:pt>
                <c:pt idx="23">
                  <c:v>24.45501390340911</c:v>
                </c:pt>
                <c:pt idx="24">
                  <c:v>25.67370875568181</c:v>
                </c:pt>
                <c:pt idx="25">
                  <c:v>26.891397215909105</c:v>
                </c:pt>
                <c:pt idx="26">
                  <c:v>28.107811488636376</c:v>
                </c:pt>
                <c:pt idx="27">
                  <c:v>29.32386081818181</c:v>
                </c:pt>
                <c:pt idx="28">
                  <c:v>30.538345630681803</c:v>
                </c:pt>
                <c:pt idx="29">
                  <c:v>31.751506869318177</c:v>
                </c:pt>
                <c:pt idx="30">
                  <c:v>32.96316452272726</c:v>
                </c:pt>
                <c:pt idx="31">
                  <c:v>34.172903482954545</c:v>
                </c:pt>
                <c:pt idx="32">
                  <c:v>35.380488585227276</c:v>
                </c:pt>
                <c:pt idx="33">
                  <c:v>36.58548976704548</c:v>
                </c:pt>
                <c:pt idx="34">
                  <c:v>37.78736504545454</c:v>
                </c:pt>
                <c:pt idx="35">
                  <c:v>38.98557623863635</c:v>
                </c:pt>
                <c:pt idx="36">
                  <c:v>40.17852196590911</c:v>
                </c:pt>
                <c:pt idx="37">
                  <c:v>41.363712892045434</c:v>
                </c:pt>
                <c:pt idx="38">
                  <c:v>42.53770331250001</c:v>
                </c:pt>
                <c:pt idx="39">
                  <c:v>43.69700065909092</c:v>
                </c:pt>
                <c:pt idx="40">
                  <c:v>44.83835539772727</c:v>
                </c:pt>
                <c:pt idx="41">
                  <c:v>45.960832028409065</c:v>
                </c:pt>
                <c:pt idx="42">
                  <c:v>47.06189309090912</c:v>
                </c:pt>
                <c:pt idx="43">
                  <c:v>48.14191423863635</c:v>
                </c:pt>
              </c:numCache>
            </c:numRef>
          </c:yVal>
          <c:smooth val="0"/>
        </c:ser>
        <c:ser>
          <c:idx val="1"/>
          <c:order val="1"/>
          <c:tx>
            <c:v>IQC</c:v>
          </c:tx>
          <c:extLst>
            <c:ext xmlns:c14="http://schemas.microsoft.com/office/drawing/2007/8/2/chart" uri="{6F2FDCE9-48DA-4B69-8628-5D25D57E5C99}">
              <c14:invertSolidFillFmt>
                <c14:spPr>
                  <a:solidFill>
                    <a:srgbClr val="000000"/>
                  </a:solidFill>
                </c14:spPr>
              </c14:invertSolidFillFmt>
            </c:ext>
          </c:extLst>
          <c:xVal>
            <c:numRef>
              <c:f>IQC!$A$3:$A$46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IQC!$B$3:$B$46</c:f>
              <c:numCache>
                <c:ptCount val="44"/>
                <c:pt idx="0">
                  <c:v>0.7752000540540541</c:v>
                </c:pt>
                <c:pt idx="1">
                  <c:v>1.493727105263158</c:v>
                </c:pt>
                <c:pt idx="2">
                  <c:v>2.214410631578947</c:v>
                </c:pt>
                <c:pt idx="3">
                  <c:v>2.9371004999999992</c:v>
                </c:pt>
                <c:pt idx="4">
                  <c:v>3.660580921052632</c:v>
                </c:pt>
                <c:pt idx="5">
                  <c:v>4.385012105263159</c:v>
                </c:pt>
                <c:pt idx="6">
                  <c:v>5.109901657894737</c:v>
                </c:pt>
                <c:pt idx="7">
                  <c:v>5.83569202631579</c:v>
                </c:pt>
                <c:pt idx="8">
                  <c:v>7.2892641052631575</c:v>
                </c:pt>
                <c:pt idx="9">
                  <c:v>8.744410947368419</c:v>
                </c:pt>
                <c:pt idx="10">
                  <c:v>10.201282131578946</c:v>
                </c:pt>
                <c:pt idx="11">
                  <c:v>11.658587236842106</c:v>
                </c:pt>
                <c:pt idx="12">
                  <c:v>13.115889684210524</c:v>
                </c:pt>
                <c:pt idx="13">
                  <c:v>14.57186989473684</c:v>
                </c:pt>
                <c:pt idx="14">
                  <c:v>16.026953210526315</c:v>
                </c:pt>
                <c:pt idx="15">
                  <c:v>17.48139555263158</c:v>
                </c:pt>
                <c:pt idx="16">
                  <c:v>18.934580500000003</c:v>
                </c:pt>
                <c:pt idx="17">
                  <c:v>20.387505605263158</c:v>
                </c:pt>
                <c:pt idx="18">
                  <c:v>21.839403605263158</c:v>
                </c:pt>
                <c:pt idx="19">
                  <c:v>23.290384999999997</c:v>
                </c:pt>
                <c:pt idx="20">
                  <c:v>24.740799473684213</c:v>
                </c:pt>
                <c:pt idx="21">
                  <c:v>26.190224736842108</c:v>
                </c:pt>
                <c:pt idx="22">
                  <c:v>27.637929184210527</c:v>
                </c:pt>
                <c:pt idx="23">
                  <c:v>29.08449568421053</c:v>
                </c:pt>
                <c:pt idx="24">
                  <c:v>30.530091894736845</c:v>
                </c:pt>
                <c:pt idx="25">
                  <c:v>31.97348594736843</c:v>
                </c:pt>
                <c:pt idx="26">
                  <c:v>33.41579094736842</c:v>
                </c:pt>
                <c:pt idx="27">
                  <c:v>34.856460736842095</c:v>
                </c:pt>
                <c:pt idx="28">
                  <c:v>36.29468902631579</c:v>
                </c:pt>
                <c:pt idx="29">
                  <c:v>37.731075368421045</c:v>
                </c:pt>
                <c:pt idx="30">
                  <c:v>39.16472139473685</c:v>
                </c:pt>
                <c:pt idx="31">
                  <c:v>40.59552757894737</c:v>
                </c:pt>
                <c:pt idx="32">
                  <c:v>42.02268481578947</c:v>
                </c:pt>
                <c:pt idx="33">
                  <c:v>43.44565831578947</c:v>
                </c:pt>
                <c:pt idx="34">
                  <c:v>44.86417228947368</c:v>
                </c:pt>
                <c:pt idx="35">
                  <c:v>46.27688444736843</c:v>
                </c:pt>
                <c:pt idx="36">
                  <c:v>47.681789868421056</c:v>
                </c:pt>
                <c:pt idx="37">
                  <c:v>49.077814947368424</c:v>
                </c:pt>
                <c:pt idx="38">
                  <c:v>50.46008292105264</c:v>
                </c:pt>
                <c:pt idx="39">
                  <c:v>51.82495260526316</c:v>
                </c:pt>
                <c:pt idx="40">
                  <c:v>53.16853318421054</c:v>
                </c:pt>
                <c:pt idx="41">
                  <c:v>54.48886547368422</c:v>
                </c:pt>
                <c:pt idx="42">
                  <c:v>55.784843</c:v>
                </c:pt>
                <c:pt idx="43">
                  <c:v>57.05487621052631</c:v>
                </c:pt>
              </c:numCache>
            </c:numRef>
          </c:yVal>
          <c:smooth val="0"/>
        </c:ser>
        <c:ser>
          <c:idx val="2"/>
          <c:order val="2"/>
          <c:tx>
            <c:v>IQD</c:v>
          </c:tx>
          <c:extLst>
            <c:ext xmlns:c14="http://schemas.microsoft.com/office/drawing/2007/8/2/chart" uri="{6F2FDCE9-48DA-4B69-8628-5D25D57E5C99}">
              <c14:invertSolidFillFmt>
                <c14:spPr>
                  <a:solidFill>
                    <a:srgbClr val="000000"/>
                  </a:solidFill>
                </c14:spPr>
              </c14:invertSolidFillFmt>
            </c:ext>
          </c:extLst>
          <c:xVal>
            <c:numRef>
              <c:f>IQD!$A$3:$A$46</c:f>
              <c:numCache>
                <c:ptCount val="44"/>
                <c:pt idx="0">
                  <c:v>50</c:v>
                </c:pt>
                <c:pt idx="1">
                  <c:v>100</c:v>
                </c:pt>
                <c:pt idx="2">
                  <c:v>150</c:v>
                </c:pt>
                <c:pt idx="3">
                  <c:v>200</c:v>
                </c:pt>
                <c:pt idx="4">
                  <c:v>250</c:v>
                </c:pt>
                <c:pt idx="5">
                  <c:v>300</c:v>
                </c:pt>
                <c:pt idx="6">
                  <c:v>350</c:v>
                </c:pt>
                <c:pt idx="7">
                  <c:v>400</c:v>
                </c:pt>
                <c:pt idx="8">
                  <c:v>500</c:v>
                </c:pt>
                <c:pt idx="9">
                  <c:v>600</c:v>
                </c:pt>
                <c:pt idx="10">
                  <c:v>700</c:v>
                </c:pt>
                <c:pt idx="11">
                  <c:v>800</c:v>
                </c:pt>
                <c:pt idx="12">
                  <c:v>900</c:v>
                </c:pt>
                <c:pt idx="13">
                  <c:v>1000</c:v>
                </c:pt>
                <c:pt idx="14">
                  <c:v>1100</c:v>
                </c:pt>
                <c:pt idx="15">
                  <c:v>1200</c:v>
                </c:pt>
                <c:pt idx="16">
                  <c:v>1300</c:v>
                </c:pt>
                <c:pt idx="17">
                  <c:v>1400</c:v>
                </c:pt>
                <c:pt idx="18">
                  <c:v>1500</c:v>
                </c:pt>
                <c:pt idx="19">
                  <c:v>1600</c:v>
                </c:pt>
                <c:pt idx="20">
                  <c:v>1700</c:v>
                </c:pt>
                <c:pt idx="21">
                  <c:v>1800</c:v>
                </c:pt>
                <c:pt idx="22">
                  <c:v>1900</c:v>
                </c:pt>
                <c:pt idx="23">
                  <c:v>2000</c:v>
                </c:pt>
                <c:pt idx="24">
                  <c:v>2100</c:v>
                </c:pt>
                <c:pt idx="25">
                  <c:v>2200</c:v>
                </c:pt>
                <c:pt idx="26">
                  <c:v>2300</c:v>
                </c:pt>
                <c:pt idx="27">
                  <c:v>2400</c:v>
                </c:pt>
                <c:pt idx="28">
                  <c:v>2500</c:v>
                </c:pt>
                <c:pt idx="29">
                  <c:v>2600</c:v>
                </c:pt>
                <c:pt idx="30">
                  <c:v>2700</c:v>
                </c:pt>
                <c:pt idx="31">
                  <c:v>2800</c:v>
                </c:pt>
                <c:pt idx="32">
                  <c:v>2900</c:v>
                </c:pt>
                <c:pt idx="33">
                  <c:v>3000</c:v>
                </c:pt>
                <c:pt idx="34">
                  <c:v>3100</c:v>
                </c:pt>
                <c:pt idx="35">
                  <c:v>3200</c:v>
                </c:pt>
                <c:pt idx="36">
                  <c:v>3300</c:v>
                </c:pt>
                <c:pt idx="37">
                  <c:v>3400</c:v>
                </c:pt>
                <c:pt idx="38">
                  <c:v>3500</c:v>
                </c:pt>
                <c:pt idx="39">
                  <c:v>3600</c:v>
                </c:pt>
                <c:pt idx="40">
                  <c:v>3700</c:v>
                </c:pt>
                <c:pt idx="41">
                  <c:v>3800</c:v>
                </c:pt>
                <c:pt idx="42">
                  <c:v>3900</c:v>
                </c:pt>
                <c:pt idx="43">
                  <c:v>4000</c:v>
                </c:pt>
              </c:numCache>
            </c:numRef>
          </c:xVal>
          <c:yVal>
            <c:numRef>
              <c:f>IQD!$B$3:$B$46</c:f>
              <c:numCache>
                <c:ptCount val="44"/>
                <c:pt idx="0">
                  <c:v>0.9001043454545455</c:v>
                </c:pt>
                <c:pt idx="1">
                  <c:v>1.734928636363636</c:v>
                </c:pt>
                <c:pt idx="2">
                  <c:v>2.573307545454544</c:v>
                </c:pt>
                <c:pt idx="3">
                  <c:v>3.4131375272727276</c:v>
                </c:pt>
                <c:pt idx="4">
                  <c:v>4.25441870909091</c:v>
                </c:pt>
                <c:pt idx="5">
                  <c:v>5.096465854545454</c:v>
                </c:pt>
                <c:pt idx="6">
                  <c:v>5.939890181818182</c:v>
                </c:pt>
                <c:pt idx="7">
                  <c:v>6.783917163636364</c:v>
                </c:pt>
                <c:pt idx="8">
                  <c:v>8.473445054545454</c:v>
                </c:pt>
                <c:pt idx="9">
                  <c:v>10.16530961818182</c:v>
                </c:pt>
                <c:pt idx="10">
                  <c:v>11.858704218181819</c:v>
                </c:pt>
                <c:pt idx="11">
                  <c:v>13.55263081818182</c:v>
                </c:pt>
                <c:pt idx="12">
                  <c:v>15.246347054545454</c:v>
                </c:pt>
                <c:pt idx="13">
                  <c:v>16.939359054545456</c:v>
                </c:pt>
                <c:pt idx="14">
                  <c:v>18.631215672727276</c:v>
                </c:pt>
                <c:pt idx="15">
                  <c:v>20.322030327272724</c:v>
                </c:pt>
                <c:pt idx="16">
                  <c:v>22.012508581818178</c:v>
                </c:pt>
                <c:pt idx="17">
                  <c:v>23.70162669090908</c:v>
                </c:pt>
                <c:pt idx="18">
                  <c:v>25.390162381818183</c:v>
                </c:pt>
                <c:pt idx="19">
                  <c:v>27.07749454545455</c:v>
                </c:pt>
                <c:pt idx="20">
                  <c:v>28.764202945454546</c:v>
                </c:pt>
                <c:pt idx="21">
                  <c:v>30.449181963636352</c:v>
                </c:pt>
                <c:pt idx="22">
                  <c:v>32.13425005454545</c:v>
                </c:pt>
                <c:pt idx="23">
                  <c:v>33.81737203636365</c:v>
                </c:pt>
                <c:pt idx="24">
                  <c:v>35.499006872727264</c:v>
                </c:pt>
                <c:pt idx="25">
                  <c:v>37.17910765454546</c:v>
                </c:pt>
                <c:pt idx="26">
                  <c:v>38.85757598181817</c:v>
                </c:pt>
                <c:pt idx="27">
                  <c:v>40.534196745454544</c:v>
                </c:pt>
                <c:pt idx="28">
                  <c:v>42.20897698181818</c:v>
                </c:pt>
                <c:pt idx="29">
                  <c:v>43.880787909090905</c:v>
                </c:pt>
                <c:pt idx="30">
                  <c:v>45.549835472727295</c:v>
                </c:pt>
                <c:pt idx="31">
                  <c:v>47.21579985454546</c:v>
                </c:pt>
                <c:pt idx="32">
                  <c:v>48.8779792181818</c:v>
                </c:pt>
                <c:pt idx="33">
                  <c:v>50.5360600181818</c:v>
                </c:pt>
                <c:pt idx="34">
                  <c:v>52.18821041818179</c:v>
                </c:pt>
                <c:pt idx="35">
                  <c:v>53.83436550909093</c:v>
                </c:pt>
                <c:pt idx="36">
                  <c:v>55.47177276363635</c:v>
                </c:pt>
                <c:pt idx="37">
                  <c:v>57.096126636363635</c:v>
                </c:pt>
                <c:pt idx="38">
                  <c:v>58.70283652727274</c:v>
                </c:pt>
                <c:pt idx="39">
                  <c:v>60.287777727272726</c:v>
                </c:pt>
                <c:pt idx="40">
                  <c:v>61.84664496363636</c:v>
                </c:pt>
                <c:pt idx="41">
                  <c:v>63.378135890909064</c:v>
                </c:pt>
                <c:pt idx="42">
                  <c:v>64.88186</c:v>
                </c:pt>
                <c:pt idx="43">
                  <c:v>66.35495589090911</c:v>
                </c:pt>
              </c:numCache>
            </c:numRef>
          </c:yVal>
          <c:smooth val="0"/>
        </c:ser>
        <c:axId val="3285387"/>
        <c:axId val="29568484"/>
      </c:scatterChart>
      <c:valAx>
        <c:axId val="3285387"/>
        <c:scaling>
          <c:orientation val="minMax"/>
        </c:scaling>
        <c:axPos val="b"/>
        <c:title>
          <c:tx>
            <c:rich>
              <a:bodyPr vert="horz" rot="0" anchor="ctr"/>
              <a:lstStyle/>
              <a:p>
                <a:pPr algn="ctr">
                  <a:defRPr/>
                </a:pPr>
                <a:r>
                  <a:rPr lang="en-US" cap="none" sz="1200" b="1" i="0" u="none" baseline="0">
                    <a:latin typeface="Arial"/>
                    <a:ea typeface="Arial"/>
                    <a:cs typeface="Arial"/>
                  </a:rPr>
                  <a:t>Current (A)</a:t>
                </a:r>
              </a:p>
            </c:rich>
          </c:tx>
          <c:layout/>
          <c:overlay val="0"/>
          <c:spPr>
            <a:noFill/>
            <a:ln>
              <a:noFill/>
            </a:ln>
          </c:spPr>
        </c:title>
        <c:delete val="0"/>
        <c:numFmt formatCode="General" sourceLinked="1"/>
        <c:majorTickMark val="out"/>
        <c:minorTickMark val="none"/>
        <c:tickLblPos val="nextTo"/>
        <c:crossAx val="29568484"/>
        <c:crosses val="autoZero"/>
        <c:crossBetween val="midCat"/>
        <c:dispUnits/>
      </c:valAx>
      <c:valAx>
        <c:axId val="29568484"/>
        <c:scaling>
          <c:orientation val="minMax"/>
        </c:scaling>
        <c:axPos val="l"/>
        <c:title>
          <c:tx>
            <c:rich>
              <a:bodyPr vert="horz" rot="-5400000" anchor="ctr"/>
              <a:lstStyle/>
              <a:p>
                <a:pPr algn="ctr">
                  <a:defRPr/>
                </a:pPr>
                <a:r>
                  <a:rPr lang="en-US" cap="none" sz="1200" b="1" i="0" u="none" baseline="0">
                    <a:latin typeface="Arial"/>
                    <a:ea typeface="Arial"/>
                    <a:cs typeface="Arial"/>
                  </a:rPr>
                  <a:t>GL (T-m/m)</a:t>
                </a:r>
              </a:p>
            </c:rich>
          </c:tx>
          <c:layout/>
          <c:overlay val="0"/>
          <c:spPr>
            <a:noFill/>
            <a:ln>
              <a:noFill/>
            </a:ln>
          </c:spPr>
        </c:title>
        <c:majorGridlines/>
        <c:delete val="0"/>
        <c:numFmt formatCode="General" sourceLinked="1"/>
        <c:majorTickMark val="out"/>
        <c:minorTickMark val="none"/>
        <c:tickLblPos val="nextTo"/>
        <c:crossAx val="328538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0.506</cdr:x>
      <cdr:y>0.50075</cdr:y>
    </cdr:from>
    <cdr:to>
      <cdr:x>0.51575</cdr:x>
      <cdr:y>0.5325</cdr:y>
    </cdr:to>
    <cdr:sp>
      <cdr:nvSpPr>
        <cdr:cNvPr id="1" name="TextBox 1"/>
        <cdr:cNvSpPr txBox="1">
          <a:spLocks noChangeArrowheads="1"/>
        </cdr:cNvSpPr>
      </cdr:nvSpPr>
      <cdr:spPr>
        <a:xfrm>
          <a:off x="5953125" y="3924300"/>
          <a:ext cx="114300" cy="24765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782425" cy="7839075"/>
    <xdr:graphicFrame>
      <xdr:nvGraphicFramePr>
        <xdr:cNvPr id="1" name="Shape 1025"/>
        <xdr:cNvGraphicFramePr/>
      </xdr:nvGraphicFramePr>
      <xdr:xfrm>
        <a:off x="0" y="0"/>
        <a:ext cx="11782425" cy="7839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782425" cy="7839075"/>
    <xdr:graphicFrame>
      <xdr:nvGraphicFramePr>
        <xdr:cNvPr id="1" name="Shape 1025"/>
        <xdr:cNvGraphicFramePr/>
      </xdr:nvGraphicFramePr>
      <xdr:xfrm>
        <a:off x="0" y="0"/>
        <a:ext cx="11782425" cy="7839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782425" cy="7839075"/>
    <xdr:graphicFrame>
      <xdr:nvGraphicFramePr>
        <xdr:cNvPr id="1" name="Shape 1025"/>
        <xdr:cNvGraphicFramePr/>
      </xdr:nvGraphicFramePr>
      <xdr:xfrm>
        <a:off x="0" y="0"/>
        <a:ext cx="11782425" cy="7839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9" sqref="A19"/>
    </sheetView>
  </sheetViews>
  <sheetFormatPr defaultColWidth="9.140625" defaultRowHeight="12.75"/>
  <cols>
    <col min="1" max="1" width="90.421875" style="4" customWidth="1"/>
  </cols>
  <sheetData>
    <row r="1" ht="26.25">
      <c r="A1" s="5" t="s">
        <v>17</v>
      </c>
    </row>
    <row r="3" ht="15">
      <c r="A3" s="6" t="s">
        <v>18</v>
      </c>
    </row>
    <row r="4" ht="15">
      <c r="A4" s="7">
        <v>39195</v>
      </c>
    </row>
    <row r="5" ht="15">
      <c r="A5" s="8"/>
    </row>
    <row r="6" ht="150">
      <c r="A6" s="8" t="s">
        <v>30</v>
      </c>
    </row>
    <row r="7" ht="15">
      <c r="A7" s="8"/>
    </row>
    <row r="8" ht="15">
      <c r="A8" s="8" t="s">
        <v>22</v>
      </c>
    </row>
    <row r="9" ht="15">
      <c r="A9" s="8" t="s">
        <v>23</v>
      </c>
    </row>
    <row r="10" ht="15">
      <c r="A10" s="8" t="s">
        <v>24</v>
      </c>
    </row>
    <row r="11" ht="15">
      <c r="A11" s="8" t="s">
        <v>25</v>
      </c>
    </row>
    <row r="12" ht="15">
      <c r="A12" s="8" t="s">
        <v>26</v>
      </c>
    </row>
    <row r="13" ht="30">
      <c r="A13" s="8" t="s">
        <v>27</v>
      </c>
    </row>
    <row r="14" ht="15">
      <c r="A14" s="8" t="s">
        <v>28</v>
      </c>
    </row>
    <row r="15" ht="30">
      <c r="A15" s="8" t="s">
        <v>29</v>
      </c>
    </row>
    <row r="16" ht="15">
      <c r="A16" s="8"/>
    </row>
    <row r="17" ht="15">
      <c r="A17" s="8" t="s">
        <v>21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46"/>
  <sheetViews>
    <sheetView workbookViewId="0" topLeftCell="A1">
      <selection activeCell="J2" sqref="J2"/>
    </sheetView>
  </sheetViews>
  <sheetFormatPr defaultColWidth="9.140625" defaultRowHeight="12.75"/>
  <cols>
    <col min="2" max="2" width="11.140625" style="0" customWidth="1"/>
    <col min="3" max="3" width="8.28125" style="0" customWidth="1"/>
    <col min="4" max="4" width="14.421875" style="0" bestFit="1" customWidth="1"/>
  </cols>
  <sheetData>
    <row r="1" spans="1:11" ht="12.75">
      <c r="A1" t="s">
        <v>4</v>
      </c>
      <c r="H1" t="s">
        <v>13</v>
      </c>
      <c r="I1" s="1">
        <f>B26/A26</f>
        <v>0.012227506951704555</v>
      </c>
      <c r="J1" t="s">
        <v>14</v>
      </c>
      <c r="K1">
        <f>84*0.0254</f>
        <v>2.1336</v>
      </c>
    </row>
    <row r="2" spans="1:11" ht="12.75">
      <c r="A2" t="s">
        <v>3</v>
      </c>
      <c r="B2" t="s">
        <v>0</v>
      </c>
      <c r="C2" t="s">
        <v>1</v>
      </c>
      <c r="D2" t="s">
        <v>2</v>
      </c>
      <c r="F2" t="s">
        <v>11</v>
      </c>
      <c r="G2" t="s">
        <v>12</v>
      </c>
      <c r="J2" t="s">
        <v>20</v>
      </c>
      <c r="K2" t="s">
        <v>19</v>
      </c>
    </row>
    <row r="3" spans="1:11" ht="12.75">
      <c r="A3">
        <v>50</v>
      </c>
      <c r="B3" s="1">
        <v>0.6485482171428568</v>
      </c>
      <c r="C3" s="1">
        <v>0.0037003796016304514</v>
      </c>
      <c r="D3" s="1">
        <v>0.00570563530022836</v>
      </c>
      <c r="F3" s="1">
        <f>B3/IQC!B3</f>
        <v>0.8366204488133769</v>
      </c>
      <c r="G3" s="1">
        <f>B3/IQD!B3</f>
        <v>0.720525592858176</v>
      </c>
      <c r="I3" s="1">
        <f>$I$1*A3</f>
        <v>0.6113753475852277</v>
      </c>
      <c r="J3" s="1">
        <f>B3-I3</f>
        <v>0.03717286955762911</v>
      </c>
      <c r="K3" s="2">
        <f>J3/$K$1</f>
        <v>0.0174226047795412</v>
      </c>
    </row>
    <row r="4" spans="1:11" ht="12.75">
      <c r="A4">
        <v>100</v>
      </c>
      <c r="B4" s="1">
        <v>1.2501961761363634</v>
      </c>
      <c r="C4" s="1">
        <v>0.002937611921586559</v>
      </c>
      <c r="D4" s="1">
        <v>0.002349720769955501</v>
      </c>
      <c r="F4" s="1">
        <f>B4/IQC!B4</f>
        <v>0.8369642431547827</v>
      </c>
      <c r="G4" s="1">
        <f>B4/IQD!B4</f>
        <v>0.7206038046364496</v>
      </c>
      <c r="I4" s="1">
        <f aca="true" t="shared" si="0" ref="I4:I46">$I$1*A4</f>
        <v>1.2227506951704554</v>
      </c>
      <c r="J4" s="1">
        <f aca="true" t="shared" si="1" ref="J4:J46">B4-I4</f>
        <v>0.02744548096590793</v>
      </c>
      <c r="K4" s="2">
        <f aca="true" t="shared" si="2" ref="K4:K46">J4/$K$1</f>
        <v>0.01286346127011058</v>
      </c>
    </row>
    <row r="5" spans="1:11" ht="12.75">
      <c r="A5">
        <v>150</v>
      </c>
      <c r="B5" s="1">
        <v>1.8551952840909096</v>
      </c>
      <c r="C5" s="1">
        <v>0.0027775301990143513</v>
      </c>
      <c r="D5" s="1">
        <v>0.00149716324897592</v>
      </c>
      <c r="F5" s="1">
        <f>B5/IQC!B5</f>
        <v>0.8377828653975053</v>
      </c>
      <c r="G5" s="1">
        <f>B5/IQD!B5</f>
        <v>0.7209380345415385</v>
      </c>
      <c r="I5" s="1">
        <f t="shared" si="0"/>
        <v>1.8341260427556831</v>
      </c>
      <c r="J5" s="1">
        <f t="shared" si="1"/>
        <v>0.021069241335226474</v>
      </c>
      <c r="K5" s="2">
        <f t="shared" si="2"/>
        <v>0.00987497250432437</v>
      </c>
    </row>
    <row r="6" spans="1:11" ht="12.75">
      <c r="A6">
        <v>200</v>
      </c>
      <c r="B6" s="1">
        <v>2.4618561874999982</v>
      </c>
      <c r="C6" s="1">
        <v>0.0028870588824737573</v>
      </c>
      <c r="D6" s="1">
        <v>0.0011727163012741008</v>
      </c>
      <c r="F6" s="1">
        <f>B6/IQC!B6</f>
        <v>0.8381926963343607</v>
      </c>
      <c r="G6" s="1">
        <f>B6/IQD!B6</f>
        <v>0.7212883066763348</v>
      </c>
      <c r="I6" s="1">
        <f t="shared" si="0"/>
        <v>2.445501390340911</v>
      </c>
      <c r="J6" s="1">
        <f t="shared" si="1"/>
        <v>0.016354797159087386</v>
      </c>
      <c r="K6" s="2">
        <f t="shared" si="2"/>
        <v>0.007665352999197313</v>
      </c>
    </row>
    <row r="7" spans="1:11" ht="12.75">
      <c r="A7">
        <v>250</v>
      </c>
      <c r="B7" s="1">
        <v>3.069725181818184</v>
      </c>
      <c r="C7" s="1">
        <v>0.0032368910022984505</v>
      </c>
      <c r="D7" s="1">
        <v>0.0010544562821031603</v>
      </c>
      <c r="F7" s="1">
        <f>B7/IQC!B7</f>
        <v>0.8385896249864784</v>
      </c>
      <c r="G7" s="1">
        <f>B7/IQD!B7</f>
        <v>0.7215380976157204</v>
      </c>
      <c r="I7" s="1">
        <f t="shared" si="0"/>
        <v>3.056876737926139</v>
      </c>
      <c r="J7" s="1">
        <f t="shared" si="1"/>
        <v>0.012848443892045314</v>
      </c>
      <c r="K7" s="2">
        <f t="shared" si="2"/>
        <v>0.006021955329979994</v>
      </c>
    </row>
    <row r="8" spans="1:11" ht="12.75">
      <c r="A8">
        <v>300</v>
      </c>
      <c r="B8" s="1">
        <v>3.6783003352272727</v>
      </c>
      <c r="C8" s="1">
        <v>0.003618903595135735</v>
      </c>
      <c r="D8" s="1">
        <v>0.000983852123350915</v>
      </c>
      <c r="F8" s="1">
        <f>B8/IQC!B8</f>
        <v>0.8388347048831069</v>
      </c>
      <c r="G8" s="1">
        <f>B8/IQD!B8</f>
        <v>0.7217355006796832</v>
      </c>
      <c r="I8" s="1">
        <f t="shared" si="0"/>
        <v>3.6682520855113663</v>
      </c>
      <c r="J8" s="1">
        <f t="shared" si="1"/>
        <v>0.010048249715906454</v>
      </c>
      <c r="K8" s="2">
        <f t="shared" si="2"/>
        <v>0.00470952836328574</v>
      </c>
    </row>
    <row r="9" spans="1:11" ht="12.75">
      <c r="A9">
        <v>350</v>
      </c>
      <c r="B9" s="1">
        <v>4.287679795454543</v>
      </c>
      <c r="C9" s="1">
        <v>0.003889121484316492</v>
      </c>
      <c r="D9" s="1">
        <v>0.0009070456913409041</v>
      </c>
      <c r="F9" s="1">
        <f>B9/IQC!B9</f>
        <v>0.8390924292701659</v>
      </c>
      <c r="G9" s="1">
        <f>B9/IQD!B9</f>
        <v>0.7218449608006217</v>
      </c>
      <c r="I9" s="1">
        <f t="shared" si="0"/>
        <v>4.279627433096594</v>
      </c>
      <c r="J9" s="1">
        <f t="shared" si="1"/>
        <v>0.00805236235794915</v>
      </c>
      <c r="K9" s="2">
        <f t="shared" si="2"/>
        <v>0.003774073096151645</v>
      </c>
    </row>
    <row r="10" spans="1:11" ht="12.75">
      <c r="A10">
        <v>400</v>
      </c>
      <c r="B10" s="1">
        <v>4.897641130681819</v>
      </c>
      <c r="C10" s="1">
        <v>0.004364085306537446</v>
      </c>
      <c r="D10" s="1">
        <v>0.0008910586117055712</v>
      </c>
      <c r="F10" s="1">
        <f>B10/IQC!B10</f>
        <v>0.8392562713378512</v>
      </c>
      <c r="G10" s="1">
        <f>B10/IQD!B10</f>
        <v>0.7219488405510763</v>
      </c>
      <c r="I10" s="1">
        <f t="shared" si="0"/>
        <v>4.891002780681822</v>
      </c>
      <c r="J10" s="1">
        <f t="shared" si="1"/>
        <v>0.006638349999997573</v>
      </c>
      <c r="K10" s="2">
        <f t="shared" si="2"/>
        <v>0.0031113376452932004</v>
      </c>
    </row>
    <row r="11" spans="1:11" ht="12.75">
      <c r="A11">
        <v>500</v>
      </c>
      <c r="B11" s="1">
        <v>6.119122465909089</v>
      </c>
      <c r="C11" s="1">
        <v>0.005153860732994257</v>
      </c>
      <c r="D11" s="1">
        <v>0.0008422548758759925</v>
      </c>
      <c r="F11" s="1">
        <f>B11/IQC!B11</f>
        <v>0.8394705388011423</v>
      </c>
      <c r="G11" s="1">
        <f>B11/IQD!B11</f>
        <v>0.7221528465127152</v>
      </c>
      <c r="I11" s="1">
        <f t="shared" si="0"/>
        <v>6.113753475852278</v>
      </c>
      <c r="J11" s="1">
        <f t="shared" si="1"/>
        <v>0.005368990056811462</v>
      </c>
      <c r="K11" s="2">
        <f t="shared" si="2"/>
        <v>0.0025163995391879745</v>
      </c>
    </row>
    <row r="12" spans="1:11" ht="12.75">
      <c r="A12">
        <v>600</v>
      </c>
      <c r="B12" s="1">
        <v>7.342080647727272</v>
      </c>
      <c r="C12" s="1">
        <v>0.006003704605989599</v>
      </c>
      <c r="D12" s="1">
        <v>0.000817711612558769</v>
      </c>
      <c r="F12" s="1">
        <f>B12/IQC!B12</f>
        <v>0.8396312446794177</v>
      </c>
      <c r="G12" s="1">
        <f>B12/IQD!B12</f>
        <v>0.7222682754881485</v>
      </c>
      <c r="I12" s="1">
        <f t="shared" si="0"/>
        <v>7.336504171022733</v>
      </c>
      <c r="J12" s="1">
        <f t="shared" si="1"/>
        <v>0.005576476704539424</v>
      </c>
      <c r="K12" s="2">
        <f t="shared" si="2"/>
        <v>0.0026136467494091787</v>
      </c>
    </row>
    <row r="13" spans="1:11" ht="12.75">
      <c r="A13">
        <v>700</v>
      </c>
      <c r="B13" s="1">
        <v>8.566069289772729</v>
      </c>
      <c r="C13" s="1">
        <v>0.006799259228461557</v>
      </c>
      <c r="D13" s="1">
        <v>0.0007937431975456215</v>
      </c>
      <c r="F13" s="1">
        <f>B13/IQC!B13</f>
        <v>0.8397051644376863</v>
      </c>
      <c r="G13" s="1">
        <f>B13/IQD!B13</f>
        <v>0.7223444595775644</v>
      </c>
      <c r="I13" s="1">
        <f t="shared" si="0"/>
        <v>8.559254866193188</v>
      </c>
      <c r="J13" s="1">
        <f t="shared" si="1"/>
        <v>0.00681442357954154</v>
      </c>
      <c r="K13" s="2">
        <f t="shared" si="2"/>
        <v>0.003193861820182574</v>
      </c>
    </row>
    <row r="14" spans="1:11" ht="12.75">
      <c r="A14">
        <v>800</v>
      </c>
      <c r="B14" s="1">
        <v>9.790664511363637</v>
      </c>
      <c r="C14" s="1">
        <v>0.0076102617311720345</v>
      </c>
      <c r="D14" s="1">
        <v>0.0007772977740519149</v>
      </c>
      <c r="F14" s="1">
        <f>B14/IQC!B14</f>
        <v>0.8397813828097733</v>
      </c>
      <c r="G14" s="1">
        <f>B14/IQD!B14</f>
        <v>0.7224180044976037</v>
      </c>
      <c r="I14" s="1">
        <f t="shared" si="0"/>
        <v>9.782005561363643</v>
      </c>
      <c r="J14" s="1">
        <f t="shared" si="1"/>
        <v>0.008658949999993837</v>
      </c>
      <c r="K14" s="2">
        <f t="shared" si="2"/>
        <v>0.004058375515557666</v>
      </c>
    </row>
    <row r="15" spans="1:11" ht="12.75">
      <c r="A15">
        <v>900</v>
      </c>
      <c r="B15" s="1">
        <v>11.015334732954553</v>
      </c>
      <c r="C15" s="1">
        <v>0.008521347387655311</v>
      </c>
      <c r="D15" s="1">
        <v>0.0007735895090107443</v>
      </c>
      <c r="F15" s="1">
        <f>B15/IQC!B15</f>
        <v>0.8398465524008859</v>
      </c>
      <c r="G15" s="1">
        <f>B15/IQD!B15</f>
        <v>0.7224900950730035</v>
      </c>
      <c r="I15" s="1">
        <f t="shared" si="0"/>
        <v>11.0047562565341</v>
      </c>
      <c r="J15" s="1">
        <f t="shared" si="1"/>
        <v>0.010578476420453953</v>
      </c>
      <c r="K15" s="2">
        <f t="shared" si="2"/>
        <v>0.004958041066954421</v>
      </c>
    </row>
    <row r="16" spans="1:11" ht="12.75">
      <c r="A16">
        <v>1000</v>
      </c>
      <c r="B16" s="1">
        <v>12.239905312500003</v>
      </c>
      <c r="C16" s="1">
        <v>0.009303348287070617</v>
      </c>
      <c r="D16" s="1">
        <v>0.000760083354367911</v>
      </c>
      <c r="F16" s="1">
        <f>B16/IQC!B16</f>
        <v>0.839968061814832</v>
      </c>
      <c r="G16" s="1">
        <f>B16/IQD!B16</f>
        <v>0.722571926900362</v>
      </c>
      <c r="I16" s="1">
        <f t="shared" si="0"/>
        <v>12.227506951704555</v>
      </c>
      <c r="J16" s="1">
        <f t="shared" si="1"/>
        <v>0.012398360795447871</v>
      </c>
      <c r="K16" s="2">
        <f t="shared" si="2"/>
        <v>0.005811005247210289</v>
      </c>
    </row>
    <row r="17" spans="1:11" ht="12.75">
      <c r="A17">
        <v>1100</v>
      </c>
      <c r="B17" s="1">
        <v>13.463992017045456</v>
      </c>
      <c r="C17" s="1">
        <v>0.010109179029785226</v>
      </c>
      <c r="D17" s="1">
        <v>0.0007508307355639377</v>
      </c>
      <c r="F17" s="1">
        <f>B17/IQC!B17</f>
        <v>0.8400843154769094</v>
      </c>
      <c r="G17" s="1">
        <f>B17/IQD!B17</f>
        <v>0.7226577295626662</v>
      </c>
      <c r="I17" s="1">
        <f t="shared" si="0"/>
        <v>13.45025764687501</v>
      </c>
      <c r="J17" s="1">
        <f t="shared" si="1"/>
        <v>0.013734370170446653</v>
      </c>
      <c r="K17" s="2">
        <f t="shared" si="2"/>
        <v>0.006437181369725653</v>
      </c>
    </row>
    <row r="18" spans="1:11" ht="12.75">
      <c r="A18">
        <v>1200</v>
      </c>
      <c r="B18" s="1">
        <v>14.68768781818182</v>
      </c>
      <c r="C18" s="1">
        <v>0.010952559622776626</v>
      </c>
      <c r="D18" s="1">
        <v>0.000745696651396587</v>
      </c>
      <c r="F18" s="1">
        <f>B18/IQC!B18</f>
        <v>0.840189661858592</v>
      </c>
      <c r="G18" s="1">
        <f>B18/IQD!B18</f>
        <v>0.7227470671801202</v>
      </c>
      <c r="I18" s="1">
        <f t="shared" si="0"/>
        <v>14.673008342045465</v>
      </c>
      <c r="J18" s="1">
        <f t="shared" si="1"/>
        <v>0.014679476136354452</v>
      </c>
      <c r="K18" s="2">
        <f t="shared" si="2"/>
        <v>0.006880144420863541</v>
      </c>
    </row>
    <row r="19" spans="1:11" ht="12.75">
      <c r="A19">
        <v>1300</v>
      </c>
      <c r="B19" s="1">
        <v>15.910516511363648</v>
      </c>
      <c r="C19" s="1">
        <v>0.011755914751300658</v>
      </c>
      <c r="D19" s="1">
        <v>0.0007388770026984555</v>
      </c>
      <c r="F19" s="1">
        <f>B19/IQC!B19</f>
        <v>0.8402888308702506</v>
      </c>
      <c r="G19" s="1">
        <f>B19/IQD!B19</f>
        <v>0.7227943354218777</v>
      </c>
      <c r="I19" s="1">
        <f t="shared" si="0"/>
        <v>15.895759037215921</v>
      </c>
      <c r="J19" s="1">
        <f t="shared" si="1"/>
        <v>0.014757474147726768</v>
      </c>
      <c r="K19" s="2">
        <f t="shared" si="2"/>
        <v>0.0069167014190695385</v>
      </c>
    </row>
    <row r="20" spans="1:11" ht="12.75">
      <c r="A20">
        <v>1400</v>
      </c>
      <c r="B20" s="1">
        <v>17.132848659090914</v>
      </c>
      <c r="C20" s="1">
        <v>0.012654023593329558</v>
      </c>
      <c r="D20" s="1">
        <v>0.0007385825816312903</v>
      </c>
      <c r="F20" s="1">
        <f>B20/IQC!B20</f>
        <v>0.8403602182048189</v>
      </c>
      <c r="G20" s="1">
        <f>B20/IQD!B20</f>
        <v>0.722855392269862</v>
      </c>
      <c r="I20" s="1">
        <f t="shared" si="0"/>
        <v>17.118509732386375</v>
      </c>
      <c r="J20" s="1">
        <f t="shared" si="1"/>
        <v>0.01433892670453929</v>
      </c>
      <c r="K20" s="2">
        <f t="shared" si="2"/>
        <v>0.006720531826274508</v>
      </c>
    </row>
    <row r="21" spans="1:11" ht="12.75">
      <c r="A21">
        <v>1500</v>
      </c>
      <c r="B21" s="1">
        <v>18.354537636363634</v>
      </c>
      <c r="C21" s="1">
        <v>0.013565749071633298</v>
      </c>
      <c r="D21" s="1">
        <v>0.0007390951131755623</v>
      </c>
      <c r="F21" s="1">
        <f>B21/IQC!B21</f>
        <v>0.8404321824951441</v>
      </c>
      <c r="G21" s="1">
        <f>B21/IQD!B21</f>
        <v>0.7228995766292248</v>
      </c>
      <c r="I21" s="1">
        <f t="shared" si="0"/>
        <v>18.341260427556833</v>
      </c>
      <c r="J21" s="1">
        <f t="shared" si="1"/>
        <v>0.01327720880680161</v>
      </c>
      <c r="K21" s="2">
        <f t="shared" si="2"/>
        <v>0.006222913763967759</v>
      </c>
    </row>
    <row r="22" spans="1:11" ht="12.75">
      <c r="A22">
        <v>1600</v>
      </c>
      <c r="B22" s="1">
        <v>19.575734886363644</v>
      </c>
      <c r="C22" s="1">
        <v>0.014603181709882425</v>
      </c>
      <c r="D22" s="1">
        <v>0.0007459838312407329</v>
      </c>
      <c r="F22" s="1">
        <f>B22/IQC!B22</f>
        <v>0.8405071400221013</v>
      </c>
      <c r="G22" s="1">
        <f>B22/IQD!B22</f>
        <v>0.7229522234231154</v>
      </c>
      <c r="I22" s="1">
        <f t="shared" si="0"/>
        <v>19.564011122727287</v>
      </c>
      <c r="J22" s="1">
        <f t="shared" si="1"/>
        <v>0.011723763636357631</v>
      </c>
      <c r="K22" s="2">
        <f t="shared" si="2"/>
        <v>0.00549482735112375</v>
      </c>
    </row>
    <row r="23" spans="1:11" ht="12.75">
      <c r="A23">
        <v>1700</v>
      </c>
      <c r="B23" s="1">
        <v>20.79619142613637</v>
      </c>
      <c r="C23" s="1">
        <v>0.0156489195805237</v>
      </c>
      <c r="D23" s="1">
        <v>0.0007524896871672546</v>
      </c>
      <c r="F23" s="1">
        <f>B23/IQC!B23</f>
        <v>0.8405626280693329</v>
      </c>
      <c r="G23" s="1">
        <f>B23/IQD!B23</f>
        <v>0.7229886211542907</v>
      </c>
      <c r="I23" s="1">
        <f t="shared" si="0"/>
        <v>20.786761817897744</v>
      </c>
      <c r="J23" s="1">
        <f t="shared" si="1"/>
        <v>0.009429608238626486</v>
      </c>
      <c r="K23" s="2">
        <f t="shared" si="2"/>
        <v>0.004419576414804315</v>
      </c>
    </row>
    <row r="24" spans="1:11" ht="12.75">
      <c r="A24">
        <v>1800</v>
      </c>
      <c r="B24" s="1">
        <v>22.016418914772736</v>
      </c>
      <c r="C24" s="1">
        <v>0.01673530784559253</v>
      </c>
      <c r="D24" s="1">
        <v>0.0007601285163757196</v>
      </c>
      <c r="F24" s="1">
        <f>B24/IQC!B24</f>
        <v>0.8406349749187899</v>
      </c>
      <c r="G24" s="1">
        <f>B24/IQD!B24</f>
        <v>0.7230545287247991</v>
      </c>
      <c r="I24" s="1">
        <f t="shared" si="0"/>
        <v>22.0095125130682</v>
      </c>
      <c r="J24" s="1">
        <f t="shared" si="1"/>
        <v>0.006906401704537046</v>
      </c>
      <c r="K24" s="2">
        <f t="shared" si="2"/>
        <v>0.00323697117760454</v>
      </c>
    </row>
    <row r="25" spans="1:11" ht="12.75">
      <c r="A25">
        <v>1900</v>
      </c>
      <c r="B25" s="1">
        <v>23.236109914772722</v>
      </c>
      <c r="C25" s="1">
        <v>0.01771129297831171</v>
      </c>
      <c r="D25" s="1">
        <v>0.0007622314166732133</v>
      </c>
      <c r="F25" s="1">
        <f>B25/IQC!B25</f>
        <v>0.8407326670497242</v>
      </c>
      <c r="G25" s="1">
        <f>B25/IQD!B25</f>
        <v>0.7230948248467349</v>
      </c>
      <c r="I25" s="1">
        <f t="shared" si="0"/>
        <v>23.232263208238653</v>
      </c>
      <c r="J25" s="1">
        <f t="shared" si="1"/>
        <v>0.0038467065340697104</v>
      </c>
      <c r="K25" s="2">
        <f t="shared" si="2"/>
        <v>0.0018029183230547949</v>
      </c>
    </row>
    <row r="26" spans="1:11" ht="12.75">
      <c r="A26">
        <v>2000</v>
      </c>
      <c r="B26" s="1">
        <v>24.45501390340911</v>
      </c>
      <c r="C26" s="1">
        <v>0.018778717181999787</v>
      </c>
      <c r="D26" s="1">
        <v>0.000767888223501765</v>
      </c>
      <c r="F26" s="1">
        <f>B26/IQC!B26</f>
        <v>0.8408264722528889</v>
      </c>
      <c r="G26" s="1">
        <f>B26/IQD!B26</f>
        <v>0.7231494474825766</v>
      </c>
      <c r="I26" s="1">
        <f t="shared" si="0"/>
        <v>24.45501390340911</v>
      </c>
      <c r="J26" s="1">
        <f t="shared" si="1"/>
        <v>0</v>
      </c>
      <c r="K26" s="2">
        <f t="shared" si="2"/>
        <v>0</v>
      </c>
    </row>
    <row r="27" spans="1:11" ht="12.75">
      <c r="A27">
        <v>2100</v>
      </c>
      <c r="B27" s="1">
        <v>25.67370875568181</v>
      </c>
      <c r="C27" s="1">
        <v>0.019872921292924426</v>
      </c>
      <c r="D27" s="1">
        <v>0.0007740572849073229</v>
      </c>
      <c r="F27" s="1">
        <f>B27/IQC!B27</f>
        <v>0.8409312636267486</v>
      </c>
      <c r="G27" s="1">
        <f>B27/IQD!B27</f>
        <v>0.7232232960129961</v>
      </c>
      <c r="I27" s="1">
        <f t="shared" si="0"/>
        <v>25.677764598579564</v>
      </c>
      <c r="J27" s="1">
        <f t="shared" si="1"/>
        <v>-0.004055842897752626</v>
      </c>
      <c r="K27" s="2">
        <f t="shared" si="2"/>
        <v>-0.0019009387409789213</v>
      </c>
    </row>
    <row r="28" spans="1:11" ht="12.75">
      <c r="A28">
        <v>2200</v>
      </c>
      <c r="B28" s="1">
        <v>26.891397215909105</v>
      </c>
      <c r="C28" s="1">
        <v>0.02103271314492143</v>
      </c>
      <c r="D28" s="1">
        <v>0.0007821353786882578</v>
      </c>
      <c r="F28" s="1">
        <f>B28/IQC!B28</f>
        <v>0.8410530293811268</v>
      </c>
      <c r="G28" s="1">
        <f>B28/IQD!B28</f>
        <v>0.7232932394659398</v>
      </c>
      <c r="I28" s="1">
        <f t="shared" si="0"/>
        <v>26.90051529375002</v>
      </c>
      <c r="J28" s="1">
        <f t="shared" si="1"/>
        <v>-0.00911807784091323</v>
      </c>
      <c r="K28" s="2">
        <f t="shared" si="2"/>
        <v>-0.004273564792329035</v>
      </c>
    </row>
    <row r="29" spans="1:11" ht="12.75">
      <c r="A29">
        <v>2300</v>
      </c>
      <c r="B29" s="1">
        <v>28.107811488636376</v>
      </c>
      <c r="C29" s="1">
        <v>0.02230913749311311</v>
      </c>
      <c r="D29" s="1">
        <v>0.0007936988442566012</v>
      </c>
      <c r="F29" s="1">
        <f>B29/IQC!B29</f>
        <v>0.8411535591932453</v>
      </c>
      <c r="G29" s="1">
        <f>B29/IQD!B29</f>
        <v>0.7233547327241485</v>
      </c>
      <c r="I29" s="1">
        <f t="shared" si="0"/>
        <v>28.123265988920476</v>
      </c>
      <c r="J29" s="1">
        <f t="shared" si="1"/>
        <v>-0.015454500284100448</v>
      </c>
      <c r="K29" s="2">
        <f t="shared" si="2"/>
        <v>-0.007243391584224057</v>
      </c>
    </row>
    <row r="30" spans="1:11" ht="12.75">
      <c r="A30">
        <v>2400</v>
      </c>
      <c r="B30" s="1">
        <v>29.32386081818181</v>
      </c>
      <c r="C30" s="1">
        <v>0.023608658908285292</v>
      </c>
      <c r="D30" s="1">
        <v>0.0008051006330533088</v>
      </c>
      <c r="F30" s="1">
        <f>B30/IQC!B30</f>
        <v>0.8412747650878818</v>
      </c>
      <c r="G30" s="1">
        <f>B30/IQD!B30</f>
        <v>0.7234351035084999</v>
      </c>
      <c r="I30" s="1">
        <f t="shared" si="0"/>
        <v>29.34601668409093</v>
      </c>
      <c r="J30" s="1">
        <f t="shared" si="1"/>
        <v>-0.02215586590912011</v>
      </c>
      <c r="K30" s="2">
        <f t="shared" si="2"/>
        <v>-0.010384264111886065</v>
      </c>
    </row>
    <row r="31" spans="1:11" ht="12.75">
      <c r="A31">
        <v>2500</v>
      </c>
      <c r="B31" s="1">
        <v>30.538345630681803</v>
      </c>
      <c r="C31" s="1">
        <v>0.024770924018308743</v>
      </c>
      <c r="D31" s="1">
        <v>0.0008111416485319183</v>
      </c>
      <c r="F31" s="1">
        <f>B31/IQC!B31</f>
        <v>0.8413998425097321</v>
      </c>
      <c r="G31" s="1">
        <f>B31/IQD!B31</f>
        <v>0.7235035723286166</v>
      </c>
      <c r="I31" s="1">
        <f t="shared" si="0"/>
        <v>30.568767379261388</v>
      </c>
      <c r="J31" s="1">
        <f t="shared" si="1"/>
        <v>-0.030421748579584573</v>
      </c>
      <c r="K31" s="2">
        <f t="shared" si="2"/>
        <v>-0.014258412345137127</v>
      </c>
    </row>
    <row r="32" spans="1:11" ht="12.75">
      <c r="A32">
        <v>2600</v>
      </c>
      <c r="B32" s="1">
        <v>31.751506869318177</v>
      </c>
      <c r="C32" s="1">
        <v>0.026202675974314832</v>
      </c>
      <c r="D32" s="1">
        <v>0.0008252419666933905</v>
      </c>
      <c r="F32" s="1">
        <f>B32/IQC!B32</f>
        <v>0.8415213867954726</v>
      </c>
      <c r="G32" s="1">
        <f>B32/IQD!B32</f>
        <v>0.7235856141666984</v>
      </c>
      <c r="I32" s="1">
        <f t="shared" si="0"/>
        <v>31.791518074431842</v>
      </c>
      <c r="J32" s="1">
        <f t="shared" si="1"/>
        <v>-0.040011205113664516</v>
      </c>
      <c r="K32" s="2">
        <f t="shared" si="2"/>
        <v>-0.018752908283494806</v>
      </c>
    </row>
    <row r="33" spans="1:11" ht="12.75">
      <c r="A33">
        <v>2700</v>
      </c>
      <c r="B33" s="1">
        <v>32.96316452272726</v>
      </c>
      <c r="C33" s="1">
        <v>0.027652093080160277</v>
      </c>
      <c r="D33" s="1">
        <v>0.0008388785931367379</v>
      </c>
      <c r="F33" s="1">
        <f>B33/IQC!B33</f>
        <v>0.8416545132670601</v>
      </c>
      <c r="G33" s="1">
        <f>B33/IQD!B33</f>
        <v>0.7236725265992183</v>
      </c>
      <c r="I33" s="1">
        <f t="shared" si="0"/>
        <v>33.014268769602296</v>
      </c>
      <c r="J33" s="1">
        <f t="shared" si="1"/>
        <v>-0.051104246875034676</v>
      </c>
      <c r="K33" s="2">
        <f t="shared" si="2"/>
        <v>-0.023952121707459074</v>
      </c>
    </row>
    <row r="34" spans="1:11" ht="12.75">
      <c r="A34">
        <v>2800</v>
      </c>
      <c r="B34" s="1">
        <v>34.172903482954545</v>
      </c>
      <c r="C34" s="1">
        <v>0.029137429068793685</v>
      </c>
      <c r="D34" s="1">
        <v>0.0008526471589786757</v>
      </c>
      <c r="F34" s="1">
        <f>B34/IQC!B34</f>
        <v>0.8417898601390867</v>
      </c>
      <c r="G34" s="1">
        <f>B34/IQD!B34</f>
        <v>0.7237599190997233</v>
      </c>
      <c r="I34" s="1">
        <f t="shared" si="0"/>
        <v>34.23701946477275</v>
      </c>
      <c r="J34" s="1">
        <f t="shared" si="1"/>
        <v>-0.06411598181820466</v>
      </c>
      <c r="K34" s="2">
        <f t="shared" si="2"/>
        <v>-0.030050610151014557</v>
      </c>
    </row>
    <row r="35" spans="1:11" ht="12.75">
      <c r="A35">
        <v>2900</v>
      </c>
      <c r="B35" s="1">
        <v>35.380488585227276</v>
      </c>
      <c r="C35" s="1">
        <v>0.03062718835420453</v>
      </c>
      <c r="D35" s="1">
        <v>0.0008656519335629685</v>
      </c>
      <c r="F35" s="1">
        <f>B35/IQC!B35</f>
        <v>0.8419378423896782</v>
      </c>
      <c r="G35" s="1">
        <f>B35/IQD!B35</f>
        <v>0.7238533415486686</v>
      </c>
      <c r="I35" s="1">
        <f t="shared" si="0"/>
        <v>35.45977015994321</v>
      </c>
      <c r="J35" s="1">
        <f t="shared" si="1"/>
        <v>-0.07928157471593522</v>
      </c>
      <c r="K35" s="2">
        <f t="shared" si="2"/>
        <v>-0.037158593323929144</v>
      </c>
    </row>
    <row r="36" spans="1:11" ht="12.75">
      <c r="A36">
        <v>3000</v>
      </c>
      <c r="B36" s="1">
        <v>36.58548976704548</v>
      </c>
      <c r="C36" s="1">
        <v>0.03236255094847947</v>
      </c>
      <c r="D36" s="1">
        <v>0.0008845733965718334</v>
      </c>
      <c r="F36" s="1">
        <f>B36/IQC!B36</f>
        <v>0.8420977189738934</v>
      </c>
      <c r="G36" s="1">
        <f>B36/IQD!B36</f>
        <v>0.7239482016184641</v>
      </c>
      <c r="I36" s="1">
        <f t="shared" si="0"/>
        <v>36.682520855113665</v>
      </c>
      <c r="J36" s="1">
        <f t="shared" si="1"/>
        <v>-0.09703108806818506</v>
      </c>
      <c r="K36" s="2">
        <f t="shared" si="2"/>
        <v>-0.045477637827233346</v>
      </c>
    </row>
    <row r="37" spans="1:11" ht="12.75">
      <c r="A37">
        <v>3100</v>
      </c>
      <c r="B37" s="1">
        <v>37.78736504545454</v>
      </c>
      <c r="C37" s="1">
        <v>0.034077500468242025</v>
      </c>
      <c r="D37" s="1">
        <v>0.0009018226178843137</v>
      </c>
      <c r="F37" s="1">
        <f>B37/IQC!B37</f>
        <v>0.8422614999256424</v>
      </c>
      <c r="G37" s="1">
        <f>B37/IQD!B37</f>
        <v>0.724059413853552</v>
      </c>
      <c r="I37" s="1">
        <f t="shared" si="0"/>
        <v>37.90527155028412</v>
      </c>
      <c r="J37" s="1">
        <f t="shared" si="1"/>
        <v>-0.11790650482957687</v>
      </c>
      <c r="K37" s="2">
        <f t="shared" si="2"/>
        <v>-0.0552617664180619</v>
      </c>
    </row>
    <row r="38" spans="1:11" ht="12.75">
      <c r="A38">
        <v>3200</v>
      </c>
      <c r="B38" s="1">
        <v>38.98557623863635</v>
      </c>
      <c r="C38" s="1">
        <v>0.03592028252981015</v>
      </c>
      <c r="D38" s="1">
        <v>0.0009213736462412896</v>
      </c>
      <c r="F38" s="1">
        <f>B38/IQC!B38</f>
        <v>0.8424416791276296</v>
      </c>
      <c r="G38" s="1">
        <f>B38/IQD!B38</f>
        <v>0.7241763856593222</v>
      </c>
      <c r="I38" s="1">
        <f t="shared" si="0"/>
        <v>39.128022245454574</v>
      </c>
      <c r="J38" s="1">
        <f t="shared" si="1"/>
        <v>-0.1424460068182256</v>
      </c>
      <c r="K38" s="2">
        <f t="shared" si="2"/>
        <v>-0.06676322029350656</v>
      </c>
    </row>
    <row r="39" spans="1:11" ht="12.75">
      <c r="A39">
        <v>3300</v>
      </c>
      <c r="B39" s="1">
        <v>40.17852196590911</v>
      </c>
      <c r="C39" s="1">
        <v>0.03780567342962695</v>
      </c>
      <c r="D39" s="1">
        <v>0.0009409423637261846</v>
      </c>
      <c r="F39" s="1">
        <f>B39/IQC!B39</f>
        <v>0.8426387112728492</v>
      </c>
      <c r="G39" s="1">
        <f>B39/IQD!B39</f>
        <v>0.7243057137746193</v>
      </c>
      <c r="I39" s="1">
        <f t="shared" si="0"/>
        <v>40.35077294062503</v>
      </c>
      <c r="J39" s="1">
        <f t="shared" si="1"/>
        <v>-0.1722509747159151</v>
      </c>
      <c r="K39" s="2">
        <f t="shared" si="2"/>
        <v>-0.08073255282898159</v>
      </c>
    </row>
    <row r="40" spans="1:11" ht="12.75">
      <c r="A40">
        <v>3400</v>
      </c>
      <c r="B40" s="1">
        <v>41.363712892045434</v>
      </c>
      <c r="C40" s="1">
        <v>0.03924394150023262</v>
      </c>
      <c r="D40" s="1">
        <v>0.0009487528743528131</v>
      </c>
      <c r="F40" s="1">
        <f>B40/IQC!B40</f>
        <v>0.8428189587577264</v>
      </c>
      <c r="G40" s="1">
        <f>B40/IQD!B40</f>
        <v>0.7244574252030177</v>
      </c>
      <c r="I40" s="1">
        <f t="shared" si="0"/>
        <v>41.57352363579549</v>
      </c>
      <c r="J40" s="1">
        <f t="shared" si="1"/>
        <v>-0.20981074375005448</v>
      </c>
      <c r="K40" s="2">
        <f t="shared" si="2"/>
        <v>-0.09833649407107915</v>
      </c>
    </row>
    <row r="41" spans="1:11" ht="12.75">
      <c r="A41">
        <v>3500</v>
      </c>
      <c r="B41" s="1">
        <v>42.53770331250001</v>
      </c>
      <c r="C41" s="1">
        <v>0.040364576598536005</v>
      </c>
      <c r="D41" s="1">
        <v>0.0009489129279500755</v>
      </c>
      <c r="F41" s="1">
        <f>B41/IQC!B41</f>
        <v>0.8429970949324915</v>
      </c>
      <c r="G41" s="1">
        <f>B41/IQD!B41</f>
        <v>0.7246277323028066</v>
      </c>
      <c r="I41" s="1">
        <f t="shared" si="0"/>
        <v>42.79627433096594</v>
      </c>
      <c r="J41" s="1">
        <f t="shared" si="1"/>
        <v>-0.2585710184659362</v>
      </c>
      <c r="K41" s="2">
        <f t="shared" si="2"/>
        <v>-0.12119001615388837</v>
      </c>
    </row>
    <row r="42" spans="1:11" ht="12.75">
      <c r="A42">
        <v>3600</v>
      </c>
      <c r="B42" s="1">
        <v>43.69700065909092</v>
      </c>
      <c r="C42" s="1">
        <v>0.041705311732878905</v>
      </c>
      <c r="D42" s="1">
        <v>0.0009544204660235037</v>
      </c>
      <c r="F42" s="1">
        <f>B42/IQC!B42</f>
        <v>0.8431652797045338</v>
      </c>
      <c r="G42" s="1">
        <f>B42/IQD!B42</f>
        <v>0.72480695600965</v>
      </c>
      <c r="I42" s="1">
        <f t="shared" si="0"/>
        <v>44.0190250261364</v>
      </c>
      <c r="J42" s="1">
        <f t="shared" si="1"/>
        <v>-0.3220243670454792</v>
      </c>
      <c r="K42" s="2">
        <f t="shared" si="2"/>
        <v>-0.15093005579559393</v>
      </c>
    </row>
    <row r="43" spans="1:11" ht="12.75">
      <c r="A43">
        <v>3700</v>
      </c>
      <c r="B43" s="1">
        <v>44.83835539772727</v>
      </c>
      <c r="C43" s="1">
        <v>0.043068474745370455</v>
      </c>
      <c r="D43" s="1">
        <v>0.0009605275296861908</v>
      </c>
      <c r="F43" s="1">
        <f>B43/IQC!B43</f>
        <v>0.843325040440328</v>
      </c>
      <c r="G43" s="1">
        <f>B43/IQD!B43</f>
        <v>0.7249925266615617</v>
      </c>
      <c r="I43" s="1">
        <f t="shared" si="0"/>
        <v>45.24177572130685</v>
      </c>
      <c r="J43" s="1">
        <f t="shared" si="1"/>
        <v>-0.40342032357958146</v>
      </c>
      <c r="K43" s="2">
        <f t="shared" si="2"/>
        <v>-0.18907964172271347</v>
      </c>
    </row>
    <row r="44" spans="1:11" ht="12.75">
      <c r="A44">
        <v>3800</v>
      </c>
      <c r="B44" s="1">
        <v>45.960832028409065</v>
      </c>
      <c r="C44" s="1">
        <v>0.04465313150981084</v>
      </c>
      <c r="D44" s="1">
        <v>0.000971547501189928</v>
      </c>
      <c r="F44" s="1">
        <f>B44/IQC!B44</f>
        <v>0.8434903466765366</v>
      </c>
      <c r="G44" s="1">
        <f>B44/IQD!B44</f>
        <v>0.7251843460262085</v>
      </c>
      <c r="I44" s="1">
        <f t="shared" si="0"/>
        <v>46.464526416477305</v>
      </c>
      <c r="J44" s="1">
        <f t="shared" si="1"/>
        <v>-0.5036943880682401</v>
      </c>
      <c r="K44" s="2">
        <f t="shared" si="2"/>
        <v>-0.23607723475264347</v>
      </c>
    </row>
    <row r="45" spans="1:11" ht="12.75">
      <c r="A45">
        <v>3900</v>
      </c>
      <c r="B45" s="1">
        <v>47.06189309090912</v>
      </c>
      <c r="C45" s="1">
        <v>0.046473335109140666</v>
      </c>
      <c r="D45" s="1">
        <v>0.0009874939586337604</v>
      </c>
      <c r="F45" s="1">
        <f>B45/IQC!B45</f>
        <v>0.8436322585134661</v>
      </c>
      <c r="G45" s="1">
        <f>B45/IQD!B45</f>
        <v>0.7253474714027791</v>
      </c>
      <c r="I45" s="1">
        <f t="shared" si="0"/>
        <v>47.68727711164776</v>
      </c>
      <c r="J45" s="1">
        <f t="shared" si="1"/>
        <v>-0.6253840207386361</v>
      </c>
      <c r="K45" s="2">
        <f t="shared" si="2"/>
        <v>-0.2931121207061474</v>
      </c>
    </row>
    <row r="46" spans="1:11" ht="12.75">
      <c r="A46">
        <v>4000</v>
      </c>
      <c r="B46" s="1">
        <v>48.14191423863635</v>
      </c>
      <c r="C46" s="1">
        <v>0.048584248675762075</v>
      </c>
      <c r="D46" s="1">
        <v>0.0010091881356219675</v>
      </c>
      <c r="F46" s="1">
        <f>B46/IQC!B46</f>
        <v>0.8437826428892407</v>
      </c>
      <c r="G46" s="1">
        <f>B46/IQD!B46</f>
        <v>0.7255210043057535</v>
      </c>
      <c r="I46" s="1">
        <f t="shared" si="0"/>
        <v>48.91002780681822</v>
      </c>
      <c r="J46" s="1">
        <f t="shared" si="1"/>
        <v>-0.7681135681818674</v>
      </c>
      <c r="K46" s="2">
        <f t="shared" si="2"/>
        <v>-0.36000823405599336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46"/>
  <sheetViews>
    <sheetView workbookViewId="0" topLeftCell="A1">
      <selection activeCell="L9" sqref="L9"/>
    </sheetView>
  </sheetViews>
  <sheetFormatPr defaultColWidth="9.140625" defaultRowHeight="12.75"/>
  <cols>
    <col min="1" max="1" width="21.421875" style="0" bestFit="1" customWidth="1"/>
    <col min="2" max="2" width="10.57421875" style="0" bestFit="1" customWidth="1"/>
    <col min="3" max="3" width="7.140625" style="0" bestFit="1" customWidth="1"/>
    <col min="4" max="4" width="14.421875" style="0" bestFit="1" customWidth="1"/>
    <col min="6" max="7" width="7.8515625" style="0" bestFit="1" customWidth="1"/>
    <col min="8" max="8" width="4.421875" style="0" bestFit="1" customWidth="1"/>
    <col min="9" max="9" width="7.57421875" style="0" bestFit="1" customWidth="1"/>
    <col min="10" max="10" width="11.7109375" style="0" bestFit="1" customWidth="1"/>
    <col min="11" max="11" width="8.140625" style="0" bestFit="1" customWidth="1"/>
  </cols>
  <sheetData>
    <row r="1" spans="1:11" ht="12.75">
      <c r="A1" t="s">
        <v>5</v>
      </c>
      <c r="H1" t="s">
        <v>15</v>
      </c>
      <c r="I1" s="1">
        <f>B26/A26</f>
        <v>0.014542247842105265</v>
      </c>
      <c r="J1" t="s">
        <v>14</v>
      </c>
      <c r="K1">
        <f>100*0.0254</f>
        <v>2.54</v>
      </c>
    </row>
    <row r="2" spans="1:11" ht="12.75">
      <c r="A2" t="s">
        <v>3</v>
      </c>
      <c r="B2" t="s">
        <v>0</v>
      </c>
      <c r="C2" t="s">
        <v>1</v>
      </c>
      <c r="D2" t="s">
        <v>2</v>
      </c>
      <c r="F2" t="s">
        <v>9</v>
      </c>
      <c r="G2" t="s">
        <v>10</v>
      </c>
      <c r="J2" t="s">
        <v>20</v>
      </c>
      <c r="K2" t="s">
        <v>19</v>
      </c>
    </row>
    <row r="3" spans="1:11" ht="12.75">
      <c r="A3">
        <v>50</v>
      </c>
      <c r="B3" s="3">
        <v>0.7752000540540541</v>
      </c>
      <c r="C3" s="3">
        <v>0.002371698230592788</v>
      </c>
      <c r="D3" s="1">
        <f>C3/B3</f>
        <v>0.00305946602840073</v>
      </c>
      <c r="F3" s="1">
        <f>B3/IQB!B3</f>
        <v>1.1952851516100915</v>
      </c>
      <c r="G3" s="1">
        <f>B3/IQD!B3</f>
        <v>0.8612335424984359</v>
      </c>
      <c r="I3" s="1">
        <f>$I$1*A3</f>
        <v>0.7271123921052632</v>
      </c>
      <c r="J3" s="1">
        <f>B3-I3</f>
        <v>0.04808766194879088</v>
      </c>
      <c r="K3" s="2">
        <f>J3/$K$1</f>
        <v>0.01893215037353972</v>
      </c>
    </row>
    <row r="4" spans="1:11" ht="12.75">
      <c r="A4">
        <v>100</v>
      </c>
      <c r="B4" s="3">
        <v>1.493727105263158</v>
      </c>
      <c r="C4" s="3">
        <v>0.0036285466585790314</v>
      </c>
      <c r="D4" s="1">
        <f aca="true" t="shared" si="0" ref="D4:D46">C4/B4</f>
        <v>0.0024291898070228635</v>
      </c>
      <c r="F4" s="1">
        <f>B4/IQB!B4</f>
        <v>1.1947941721269766</v>
      </c>
      <c r="G4" s="1">
        <f>B4/IQD!B4</f>
        <v>0.8609732261921562</v>
      </c>
      <c r="I4" s="1">
        <f aca="true" t="shared" si="1" ref="I4:I46">$I$1*A4</f>
        <v>1.4542247842105265</v>
      </c>
      <c r="J4" s="1">
        <f aca="true" t="shared" si="2" ref="J4:J46">B4-I4</f>
        <v>0.03950232105263152</v>
      </c>
      <c r="K4" s="2">
        <f aca="true" t="shared" si="3" ref="K4:K46">J4/$K$1</f>
        <v>0.015552094902610834</v>
      </c>
    </row>
    <row r="5" spans="1:11" ht="12.75">
      <c r="A5">
        <v>150</v>
      </c>
      <c r="B5" s="3">
        <v>2.214410631578947</v>
      </c>
      <c r="C5" s="3">
        <v>0.003284711468023489</v>
      </c>
      <c r="D5" s="1">
        <f t="shared" si="0"/>
        <v>0.0014833344011184514</v>
      </c>
      <c r="F5" s="1">
        <f>B5/IQB!B5</f>
        <v>1.1936267036513417</v>
      </c>
      <c r="G5" s="1">
        <f>B5/IQD!B5</f>
        <v>0.8605308897066937</v>
      </c>
      <c r="I5" s="1">
        <f t="shared" si="1"/>
        <v>2.1813371763157896</v>
      </c>
      <c r="J5" s="1">
        <f t="shared" si="2"/>
        <v>0.0330734552631573</v>
      </c>
      <c r="K5" s="2">
        <f t="shared" si="3"/>
        <v>0.013021045379195788</v>
      </c>
    </row>
    <row r="6" spans="1:11" ht="12.75">
      <c r="A6">
        <v>200</v>
      </c>
      <c r="B6" s="3">
        <v>2.9371004999999992</v>
      </c>
      <c r="C6" s="3">
        <v>0.0033202308105213445</v>
      </c>
      <c r="D6" s="1">
        <f t="shared" si="0"/>
        <v>0.0011304450802828657</v>
      </c>
      <c r="F6" s="1">
        <f>B6/IQB!B6</f>
        <v>1.1930430846907467</v>
      </c>
      <c r="G6" s="1">
        <f>B6/IQD!B6</f>
        <v>0.8605280263484998</v>
      </c>
      <c r="I6" s="1">
        <f t="shared" si="1"/>
        <v>2.908449568421053</v>
      </c>
      <c r="J6" s="1">
        <f t="shared" si="2"/>
        <v>0.02865093157894627</v>
      </c>
      <c r="K6" s="2">
        <f t="shared" si="3"/>
        <v>0.011279894322419791</v>
      </c>
    </row>
    <row r="7" spans="1:11" ht="12.75">
      <c r="A7">
        <v>250</v>
      </c>
      <c r="B7" s="3">
        <v>3.660580921052632</v>
      </c>
      <c r="C7" s="3">
        <v>0.004148157789628157</v>
      </c>
      <c r="D7" s="1">
        <f t="shared" si="0"/>
        <v>0.0011331965824799518</v>
      </c>
      <c r="F7" s="1">
        <f>B7/IQB!B7</f>
        <v>1.192478382994691</v>
      </c>
      <c r="G7" s="1">
        <f>B7/IQD!B7</f>
        <v>0.8604185839138597</v>
      </c>
      <c r="I7" s="1">
        <f t="shared" si="1"/>
        <v>3.6355619605263163</v>
      </c>
      <c r="J7" s="1">
        <f t="shared" si="2"/>
        <v>0.02501896052631558</v>
      </c>
      <c r="K7" s="2">
        <f t="shared" si="3"/>
        <v>0.009849984459179362</v>
      </c>
    </row>
    <row r="8" spans="1:11" ht="12.75">
      <c r="A8">
        <v>300</v>
      </c>
      <c r="B8" s="3">
        <v>4.385012105263159</v>
      </c>
      <c r="C8" s="3">
        <v>0.0052999814318362955</v>
      </c>
      <c r="D8" s="1">
        <f t="shared" si="0"/>
        <v>0.0012086583353954565</v>
      </c>
      <c r="F8" s="1">
        <f>B8/IQB!B8</f>
        <v>1.1921299800529257</v>
      </c>
      <c r="G8" s="1">
        <f>B8/IQD!B8</f>
        <v>0.860402528028759</v>
      </c>
      <c r="I8" s="1">
        <f t="shared" si="1"/>
        <v>4.362674352631579</v>
      </c>
      <c r="J8" s="1">
        <f t="shared" si="2"/>
        <v>0.022337752631579555</v>
      </c>
      <c r="K8" s="2">
        <f t="shared" si="3"/>
        <v>0.00879439079983447</v>
      </c>
    </row>
    <row r="9" spans="1:11" ht="12.75">
      <c r="A9">
        <v>350</v>
      </c>
      <c r="B9" s="3">
        <v>5.109901657894737</v>
      </c>
      <c r="C9" s="3">
        <v>0.006382801093463519</v>
      </c>
      <c r="D9" s="1">
        <f t="shared" si="0"/>
        <v>0.0012491044878725145</v>
      </c>
      <c r="F9" s="1">
        <f>B9/IQB!B9</f>
        <v>1.1917638213823356</v>
      </c>
      <c r="G9" s="1">
        <f>B9/IQD!B9</f>
        <v>0.860268708929331</v>
      </c>
      <c r="I9" s="1">
        <f t="shared" si="1"/>
        <v>5.089786744736843</v>
      </c>
      <c r="J9" s="1">
        <f t="shared" si="2"/>
        <v>0.02011491315789371</v>
      </c>
      <c r="K9" s="2">
        <f t="shared" si="3"/>
        <v>0.00791925714877705</v>
      </c>
    </row>
    <row r="10" spans="1:11" ht="12.75">
      <c r="A10">
        <v>400</v>
      </c>
      <c r="B10" s="3">
        <v>5.83569202631579</v>
      </c>
      <c r="C10" s="3">
        <v>0.007813272033159555</v>
      </c>
      <c r="D10" s="1">
        <f t="shared" si="0"/>
        <v>0.0013388766915604791</v>
      </c>
      <c r="F10" s="1">
        <f>B10/IQB!B10</f>
        <v>1.1915311617581466</v>
      </c>
      <c r="G10" s="1">
        <f>B10/IQD!B10</f>
        <v>0.8602245407117709</v>
      </c>
      <c r="I10" s="1">
        <f t="shared" si="1"/>
        <v>5.816899136842106</v>
      </c>
      <c r="J10" s="1">
        <f t="shared" si="2"/>
        <v>0.018792889473684404</v>
      </c>
      <c r="K10" s="2">
        <f t="shared" si="3"/>
        <v>0.007398775383340317</v>
      </c>
    </row>
    <row r="11" spans="1:11" ht="12.75">
      <c r="A11">
        <v>500</v>
      </c>
      <c r="B11" s="3">
        <v>7.2892641052631575</v>
      </c>
      <c r="C11" s="3">
        <v>0.010087332481048405</v>
      </c>
      <c r="D11" s="1">
        <f t="shared" si="0"/>
        <v>0.0013838615716729105</v>
      </c>
      <c r="F11" s="1">
        <f>B11/IQB!B11</f>
        <v>1.191227033920823</v>
      </c>
      <c r="G11" s="1">
        <f>B11/IQD!B11</f>
        <v>0.8602479933888212</v>
      </c>
      <c r="I11" s="1">
        <f t="shared" si="1"/>
        <v>7.271123921052633</v>
      </c>
      <c r="J11" s="1">
        <f t="shared" si="2"/>
        <v>0.01814018421052488</v>
      </c>
      <c r="K11" s="2">
        <f t="shared" si="3"/>
        <v>0.007141804807293259</v>
      </c>
    </row>
    <row r="12" spans="1:11" ht="12.75">
      <c r="A12">
        <v>600</v>
      </c>
      <c r="B12" s="3">
        <v>8.744410947368419</v>
      </c>
      <c r="C12" s="3">
        <v>0.012165523549785964</v>
      </c>
      <c r="D12" s="1">
        <f t="shared" si="0"/>
        <v>0.0013912341978217654</v>
      </c>
      <c r="F12" s="1">
        <f>B12/IQB!B12</f>
        <v>1.1909990324166808</v>
      </c>
      <c r="G12" s="1">
        <f>B12/IQD!B12</f>
        <v>0.8602208172516496</v>
      </c>
      <c r="I12" s="1">
        <f t="shared" si="1"/>
        <v>8.725348705263158</v>
      </c>
      <c r="J12" s="1">
        <f t="shared" si="2"/>
        <v>0.019062242105260196</v>
      </c>
      <c r="K12" s="2">
        <f t="shared" si="3"/>
        <v>0.007504819726480393</v>
      </c>
    </row>
    <row r="13" spans="1:11" ht="12.75">
      <c r="A13">
        <v>700</v>
      </c>
      <c r="B13" s="3">
        <v>10.201282131578946</v>
      </c>
      <c r="C13" s="3">
        <v>0.014262702812677707</v>
      </c>
      <c r="D13" s="1">
        <f t="shared" si="0"/>
        <v>0.0013981284537289958</v>
      </c>
      <c r="F13" s="1">
        <f>B13/IQB!B13</f>
        <v>1.1908941880447481</v>
      </c>
      <c r="G13" s="1">
        <f>B13/IQD!B13</f>
        <v>0.8602358186772459</v>
      </c>
      <c r="I13" s="1">
        <f t="shared" si="1"/>
        <v>10.179573489473686</v>
      </c>
      <c r="J13" s="1">
        <f t="shared" si="2"/>
        <v>0.021708642105259912</v>
      </c>
      <c r="K13" s="2">
        <f t="shared" si="3"/>
        <v>0.008546709490259808</v>
      </c>
    </row>
    <row r="14" spans="1:11" ht="12.75">
      <c r="A14">
        <v>800</v>
      </c>
      <c r="B14" s="3">
        <v>11.658587236842106</v>
      </c>
      <c r="C14" s="3">
        <v>0.016218147657142377</v>
      </c>
      <c r="D14" s="1">
        <f t="shared" si="0"/>
        <v>0.0013910903034538937</v>
      </c>
      <c r="F14" s="1">
        <f>B14/IQB!B14</f>
        <v>1.1907861027523152</v>
      </c>
      <c r="G14" s="1">
        <f>B14/IQD!B14</f>
        <v>0.8602453201338061</v>
      </c>
      <c r="I14" s="1">
        <f t="shared" si="1"/>
        <v>11.633798273684212</v>
      </c>
      <c r="J14" s="1">
        <f t="shared" si="2"/>
        <v>0.024788963157893917</v>
      </c>
      <c r="K14" s="2">
        <f t="shared" si="3"/>
        <v>0.009759434314131463</v>
      </c>
    </row>
    <row r="15" spans="1:11" ht="12.75">
      <c r="A15">
        <v>900</v>
      </c>
      <c r="B15" s="3">
        <v>13.115889684210524</v>
      </c>
      <c r="C15" s="3">
        <v>0.018556030336349612</v>
      </c>
      <c r="D15" s="1">
        <f t="shared" si="0"/>
        <v>0.0014147748100297127</v>
      </c>
      <c r="F15" s="1">
        <f>B15/IQB!B15</f>
        <v>1.1906937012973147</v>
      </c>
      <c r="G15" s="1">
        <f>B15/IQD!B15</f>
        <v>0.8602644054531233</v>
      </c>
      <c r="I15" s="1">
        <f t="shared" si="1"/>
        <v>13.08802305789474</v>
      </c>
      <c r="J15" s="1">
        <f t="shared" si="2"/>
        <v>0.027866626315784515</v>
      </c>
      <c r="K15" s="2">
        <f t="shared" si="3"/>
        <v>0.01097111272274981</v>
      </c>
    </row>
    <row r="16" spans="1:11" ht="12.75">
      <c r="A16">
        <v>1000</v>
      </c>
      <c r="B16" s="3">
        <v>14.57186989473684</v>
      </c>
      <c r="C16" s="3">
        <v>0.02036026213231844</v>
      </c>
      <c r="D16" s="1">
        <f t="shared" si="0"/>
        <v>0.0013972305736597531</v>
      </c>
      <c r="F16" s="1">
        <f>B16/IQB!B16</f>
        <v>1.1905214560651314</v>
      </c>
      <c r="G16" s="1">
        <f>B16/IQD!B16</f>
        <v>0.8602373825252065</v>
      </c>
      <c r="I16" s="1">
        <f t="shared" si="1"/>
        <v>14.542247842105265</v>
      </c>
      <c r="J16" s="1">
        <f t="shared" si="2"/>
        <v>0.029622052631575357</v>
      </c>
      <c r="K16" s="2">
        <f t="shared" si="3"/>
        <v>0.01166222544550211</v>
      </c>
    </row>
    <row r="17" spans="1:11" ht="12.75">
      <c r="A17">
        <v>1100</v>
      </c>
      <c r="B17" s="3">
        <v>16.026953210526315</v>
      </c>
      <c r="C17" s="3">
        <v>0.02235141791155952</v>
      </c>
      <c r="D17" s="1">
        <f t="shared" si="0"/>
        <v>0.0013946142861937958</v>
      </c>
      <c r="F17" s="1">
        <f>B17/IQB!B17</f>
        <v>1.1903567077458261</v>
      </c>
      <c r="G17" s="1">
        <f>B17/IQD!B17</f>
        <v>0.860220475789289</v>
      </c>
      <c r="I17" s="1">
        <f t="shared" si="1"/>
        <v>15.996472626315791</v>
      </c>
      <c r="J17" s="1">
        <f t="shared" si="2"/>
        <v>0.030480584210524242</v>
      </c>
      <c r="K17" s="2">
        <f t="shared" si="3"/>
        <v>0.012000230004143402</v>
      </c>
    </row>
    <row r="18" spans="1:11" ht="12.75">
      <c r="A18">
        <v>1200</v>
      </c>
      <c r="B18" s="3">
        <v>17.48139555263158</v>
      </c>
      <c r="C18" s="3">
        <v>0.023888608846734945</v>
      </c>
      <c r="D18" s="1">
        <f t="shared" si="0"/>
        <v>0.0013665161213710338</v>
      </c>
      <c r="F18" s="1">
        <f>B18/IQB!B18</f>
        <v>1.1902074560021245</v>
      </c>
      <c r="G18" s="1">
        <f>B18/IQD!B18</f>
        <v>0.8602189481614475</v>
      </c>
      <c r="I18" s="1">
        <f t="shared" si="1"/>
        <v>17.450697410526317</v>
      </c>
      <c r="J18" s="1">
        <f t="shared" si="2"/>
        <v>0.030698142105261894</v>
      </c>
      <c r="K18" s="2">
        <f t="shared" si="3"/>
        <v>0.012085882718607045</v>
      </c>
    </row>
    <row r="19" spans="1:11" ht="12.75">
      <c r="A19">
        <v>1300</v>
      </c>
      <c r="B19" s="3">
        <v>18.934580500000003</v>
      </c>
      <c r="C19" s="3">
        <v>0.025905471776952575</v>
      </c>
      <c r="D19" s="1">
        <f t="shared" si="0"/>
        <v>0.0013681566262824028</v>
      </c>
      <c r="F19" s="1">
        <f>B19/IQB!B19</f>
        <v>1.1900669903756111</v>
      </c>
      <c r="G19" s="1">
        <f>B19/IQD!B19</f>
        <v>0.8601736794160538</v>
      </c>
      <c r="I19" s="1">
        <f t="shared" si="1"/>
        <v>18.904922194736844</v>
      </c>
      <c r="J19" s="1">
        <f t="shared" si="2"/>
        <v>0.02965830526315827</v>
      </c>
      <c r="K19" s="2">
        <f t="shared" si="3"/>
        <v>0.01167649813510168</v>
      </c>
    </row>
    <row r="20" spans="1:11" ht="12.75">
      <c r="A20">
        <v>1400</v>
      </c>
      <c r="B20" s="3">
        <v>20.387505605263158</v>
      </c>
      <c r="C20" s="3">
        <v>0.027550169519799685</v>
      </c>
      <c r="D20" s="1">
        <f t="shared" si="0"/>
        <v>0.001351326153047749</v>
      </c>
      <c r="F20" s="1">
        <f>B20/IQB!B20</f>
        <v>1.1899658959775659</v>
      </c>
      <c r="G20" s="1">
        <f>B20/IQD!B20</f>
        <v>0.8601732645246212</v>
      </c>
      <c r="I20" s="1">
        <f t="shared" si="1"/>
        <v>20.359146978947372</v>
      </c>
      <c r="J20" s="1">
        <f t="shared" si="2"/>
        <v>0.028358626315785784</v>
      </c>
      <c r="K20" s="2">
        <f t="shared" si="3"/>
        <v>0.011164813510151883</v>
      </c>
    </row>
    <row r="21" spans="1:11" ht="12.75">
      <c r="A21">
        <v>1500</v>
      </c>
      <c r="B21" s="3">
        <v>21.839403605263158</v>
      </c>
      <c r="C21" s="3">
        <v>0.02922951261675346</v>
      </c>
      <c r="D21" s="1">
        <f t="shared" si="0"/>
        <v>0.0013383841951485037</v>
      </c>
      <c r="F21" s="1">
        <f>B21/IQB!B21</f>
        <v>1.1898640019128228</v>
      </c>
      <c r="G21" s="1">
        <f>B21/IQD!B21</f>
        <v>0.8601521832291348</v>
      </c>
      <c r="I21" s="1">
        <f t="shared" si="1"/>
        <v>21.813371763157896</v>
      </c>
      <c r="J21" s="1">
        <f t="shared" si="2"/>
        <v>0.02603184210526166</v>
      </c>
      <c r="K21" s="2">
        <f t="shared" si="3"/>
        <v>0.010248756734354984</v>
      </c>
    </row>
    <row r="22" spans="1:11" ht="12.75">
      <c r="A22">
        <v>1600</v>
      </c>
      <c r="B22" s="3">
        <v>23.290384999999997</v>
      </c>
      <c r="C22" s="3">
        <v>0.03117780075283966</v>
      </c>
      <c r="D22" s="1">
        <f t="shared" si="0"/>
        <v>0.001338655447423461</v>
      </c>
      <c r="F22" s="1">
        <f>B22/IQB!B22</f>
        <v>1.18975788828362</v>
      </c>
      <c r="G22" s="1">
        <f>B22/IQD!B22</f>
        <v>0.8601381106698335</v>
      </c>
      <c r="I22" s="1">
        <f t="shared" si="1"/>
        <v>23.267596547368424</v>
      </c>
      <c r="J22" s="1">
        <f t="shared" si="2"/>
        <v>0.022788452631573364</v>
      </c>
      <c r="K22" s="2">
        <f t="shared" si="3"/>
        <v>0.008971831744713922</v>
      </c>
    </row>
    <row r="23" spans="1:11" ht="12.75">
      <c r="A23">
        <v>1700</v>
      </c>
      <c r="B23" s="3">
        <v>24.740799473684213</v>
      </c>
      <c r="C23" s="3">
        <v>0.032972402031327994</v>
      </c>
      <c r="D23" s="1">
        <f t="shared" si="0"/>
        <v>0.001332713684794196</v>
      </c>
      <c r="F23" s="1">
        <f>B23/IQB!B23</f>
        <v>1.1896793488152986</v>
      </c>
      <c r="G23" s="1">
        <f>B23/IQD!B23</f>
        <v>0.8601246320157072</v>
      </c>
      <c r="I23" s="1">
        <f t="shared" si="1"/>
        <v>24.72182133157895</v>
      </c>
      <c r="J23" s="1">
        <f t="shared" si="2"/>
        <v>0.018978142105261497</v>
      </c>
      <c r="K23" s="2">
        <f t="shared" si="3"/>
        <v>0.007471709490260432</v>
      </c>
    </row>
    <row r="24" spans="1:11" ht="12.75">
      <c r="A24">
        <v>1800</v>
      </c>
      <c r="B24" s="3">
        <v>26.190224736842108</v>
      </c>
      <c r="C24" s="3">
        <v>0.03497774408120045</v>
      </c>
      <c r="D24" s="1">
        <f t="shared" si="0"/>
        <v>0.001335526687252776</v>
      </c>
      <c r="F24" s="1">
        <f>B24/IQB!B24</f>
        <v>1.1895769624581771</v>
      </c>
      <c r="G24" s="1">
        <f>B24/IQD!B24</f>
        <v>0.8601290099720753</v>
      </c>
      <c r="I24" s="1">
        <f t="shared" si="1"/>
        <v>26.17604611578948</v>
      </c>
      <c r="J24" s="1">
        <f t="shared" si="2"/>
        <v>0.014178621052629126</v>
      </c>
      <c r="K24" s="2">
        <f t="shared" si="3"/>
        <v>0.005582134272688632</v>
      </c>
    </row>
    <row r="25" spans="1:11" ht="12.75">
      <c r="A25">
        <v>1900</v>
      </c>
      <c r="B25" s="3">
        <v>27.637929184210527</v>
      </c>
      <c r="C25" s="3">
        <v>0.03671170851292694</v>
      </c>
      <c r="D25" s="1">
        <f t="shared" si="0"/>
        <v>0.0013283089434175206</v>
      </c>
      <c r="F25" s="1">
        <f>B25/IQB!B25</f>
        <v>1.1894387350371105</v>
      </c>
      <c r="G25" s="1">
        <f>B25/IQD!B25</f>
        <v>0.8600769937775814</v>
      </c>
      <c r="I25" s="1">
        <f t="shared" si="1"/>
        <v>27.630270900000003</v>
      </c>
      <c r="J25" s="1">
        <f t="shared" si="2"/>
        <v>0.007658284210524613</v>
      </c>
      <c r="K25" s="2">
        <f t="shared" si="3"/>
        <v>0.003015072523828588</v>
      </c>
    </row>
    <row r="26" spans="1:11" ht="12.75">
      <c r="A26">
        <v>2000</v>
      </c>
      <c r="B26" s="3">
        <v>29.08449568421053</v>
      </c>
      <c r="C26" s="3">
        <v>0.03870252876933023</v>
      </c>
      <c r="D26" s="1">
        <f t="shared" si="0"/>
        <v>0.0013306927921167692</v>
      </c>
      <c r="F26" s="1">
        <f>B26/IQB!B26</f>
        <v>1.1893060375711362</v>
      </c>
      <c r="G26" s="1">
        <f>B26/IQD!B26</f>
        <v>0.8600460039572595</v>
      </c>
      <c r="I26" s="1">
        <f t="shared" si="1"/>
        <v>29.08449568421053</v>
      </c>
      <c r="J26" s="1">
        <f t="shared" si="2"/>
        <v>0</v>
      </c>
      <c r="K26" s="2">
        <f t="shared" si="3"/>
        <v>0</v>
      </c>
    </row>
    <row r="27" spans="1:11" ht="12.75">
      <c r="A27">
        <v>2100</v>
      </c>
      <c r="B27" s="3">
        <v>30.530091894736845</v>
      </c>
      <c r="C27" s="3">
        <v>0.04104672042388041</v>
      </c>
      <c r="D27" s="1">
        <f t="shared" si="0"/>
        <v>0.0013444676342738607</v>
      </c>
      <c r="F27" s="1">
        <f>B27/IQB!B27</f>
        <v>1.1891578340032496</v>
      </c>
      <c r="G27" s="1">
        <f>B27/IQD!B27</f>
        <v>0.8600266481875053</v>
      </c>
      <c r="I27" s="1">
        <f t="shared" si="1"/>
        <v>30.538720468421058</v>
      </c>
      <c r="J27" s="1">
        <f t="shared" si="2"/>
        <v>-0.008628573684212881</v>
      </c>
      <c r="K27" s="2">
        <f t="shared" si="3"/>
        <v>-0.0033970762536271186</v>
      </c>
    </row>
    <row r="28" spans="1:11" ht="12.75">
      <c r="A28">
        <v>2200</v>
      </c>
      <c r="B28" s="3">
        <v>31.97348594736843</v>
      </c>
      <c r="C28" s="3">
        <v>0.04281770481808998</v>
      </c>
      <c r="D28" s="1">
        <f t="shared" si="0"/>
        <v>0.0013391628578933253</v>
      </c>
      <c r="F28" s="1">
        <f>B28/IQB!B28</f>
        <v>1.188985670422983</v>
      </c>
      <c r="G28" s="1">
        <f>B28/IQD!B28</f>
        <v>0.8599852972388218</v>
      </c>
      <c r="I28" s="1">
        <f t="shared" si="1"/>
        <v>31.992945252631582</v>
      </c>
      <c r="J28" s="1">
        <f t="shared" si="2"/>
        <v>-0.019459305263151094</v>
      </c>
      <c r="K28" s="2">
        <f t="shared" si="3"/>
        <v>-0.007661143804390195</v>
      </c>
    </row>
    <row r="29" spans="1:11" ht="12.75">
      <c r="A29">
        <v>2300</v>
      </c>
      <c r="B29" s="3">
        <v>33.41579094736842</v>
      </c>
      <c r="C29" s="3">
        <v>0.04499707108062774</v>
      </c>
      <c r="D29" s="1">
        <f t="shared" si="0"/>
        <v>0.0013465810565878996</v>
      </c>
      <c r="F29" s="1">
        <f>B29/IQB!B29</f>
        <v>1.1888435697271555</v>
      </c>
      <c r="G29" s="1">
        <f>B29/IQD!B29</f>
        <v>0.8599556226308092</v>
      </c>
      <c r="I29" s="1">
        <f t="shared" si="1"/>
        <v>33.44717003684211</v>
      </c>
      <c r="J29" s="1">
        <f t="shared" si="2"/>
        <v>-0.03137908947368828</v>
      </c>
      <c r="K29" s="2">
        <f t="shared" si="3"/>
        <v>-0.012353972233735544</v>
      </c>
    </row>
    <row r="30" spans="1:11" ht="12.75">
      <c r="A30">
        <v>2400</v>
      </c>
      <c r="B30" s="3">
        <v>34.856460736842095</v>
      </c>
      <c r="C30" s="3">
        <v>0.04718803830317419</v>
      </c>
      <c r="D30" s="1">
        <f t="shared" si="0"/>
        <v>0.0013537816894099645</v>
      </c>
      <c r="F30" s="1">
        <f>B30/IQB!B30</f>
        <v>1.1886722881739324</v>
      </c>
      <c r="G30" s="1">
        <f>B30/IQD!B30</f>
        <v>0.8599272598327943</v>
      </c>
      <c r="I30" s="1">
        <f t="shared" si="1"/>
        <v>34.901394821052634</v>
      </c>
      <c r="J30" s="1">
        <f t="shared" si="2"/>
        <v>-0.04493408421053857</v>
      </c>
      <c r="K30" s="2">
        <f t="shared" si="3"/>
        <v>-0.017690584334857706</v>
      </c>
    </row>
    <row r="31" spans="1:11" ht="12.75">
      <c r="A31">
        <v>2500</v>
      </c>
      <c r="B31" s="3">
        <v>36.29468902631579</v>
      </c>
      <c r="C31" s="3">
        <v>0.049331363649160555</v>
      </c>
      <c r="D31" s="1">
        <f t="shared" si="0"/>
        <v>0.0013591895941963412</v>
      </c>
      <c r="F31" s="1">
        <f>B31/IQB!B31</f>
        <v>1.188495587326466</v>
      </c>
      <c r="G31" s="1">
        <f>B31/IQD!B31</f>
        <v>0.8598808031274955</v>
      </c>
      <c r="I31" s="1">
        <f t="shared" si="1"/>
        <v>36.355619605263165</v>
      </c>
      <c r="J31" s="1">
        <f t="shared" si="2"/>
        <v>-0.06093057894737797</v>
      </c>
      <c r="K31" s="2">
        <f t="shared" si="3"/>
        <v>-0.02398841690841652</v>
      </c>
    </row>
    <row r="32" spans="1:11" ht="12.75">
      <c r="A32">
        <v>2600</v>
      </c>
      <c r="B32" s="3">
        <v>37.731075368421045</v>
      </c>
      <c r="C32" s="3">
        <v>0.05177919370433827</v>
      </c>
      <c r="D32" s="1">
        <f t="shared" si="0"/>
        <v>0.0013723222356836077</v>
      </c>
      <c r="F32" s="1">
        <f>B32/IQB!B32</f>
        <v>1.1883239281749172</v>
      </c>
      <c r="G32" s="1">
        <f>B32/IQD!B32</f>
        <v>0.8598540993974312</v>
      </c>
      <c r="I32" s="1">
        <f t="shared" si="1"/>
        <v>37.80984438947369</v>
      </c>
      <c r="J32" s="1">
        <f t="shared" si="2"/>
        <v>-0.0787690210526435</v>
      </c>
      <c r="K32" s="2">
        <f t="shared" si="3"/>
        <v>-0.031011425611276965</v>
      </c>
    </row>
    <row r="33" spans="1:11" ht="12.75">
      <c r="A33">
        <v>2700</v>
      </c>
      <c r="B33" s="3">
        <v>39.16472139473685</v>
      </c>
      <c r="C33" s="3">
        <v>0.053840071380389584</v>
      </c>
      <c r="D33" s="1">
        <f t="shared" si="0"/>
        <v>0.0013747083973288492</v>
      </c>
      <c r="F33" s="1">
        <f>B33/IQB!B33</f>
        <v>1.1881359681875743</v>
      </c>
      <c r="G33" s="1">
        <f>B33/IQD!B33</f>
        <v>0.8598213580417102</v>
      </c>
      <c r="I33" s="1">
        <f t="shared" si="1"/>
        <v>39.26406917368421</v>
      </c>
      <c r="J33" s="1">
        <f t="shared" si="2"/>
        <v>-0.09934777894736158</v>
      </c>
      <c r="K33" s="2">
        <f t="shared" si="3"/>
        <v>-0.03911329879817385</v>
      </c>
    </row>
    <row r="34" spans="1:11" ht="12.75">
      <c r="A34">
        <v>2800</v>
      </c>
      <c r="B34" s="3">
        <v>40.59552757894737</v>
      </c>
      <c r="C34" s="3">
        <v>0.05621707949649494</v>
      </c>
      <c r="D34" s="1">
        <f t="shared" si="0"/>
        <v>0.001384809678533377</v>
      </c>
      <c r="F34" s="1">
        <f>B34/IQB!B34</f>
        <v>1.187944934184373</v>
      </c>
      <c r="G34" s="1">
        <f>B34/IQD!B34</f>
        <v>0.8597869294602078</v>
      </c>
      <c r="I34" s="1">
        <f t="shared" si="1"/>
        <v>40.718293957894744</v>
      </c>
      <c r="J34" s="1">
        <f t="shared" si="2"/>
        <v>-0.12276637894737519</v>
      </c>
      <c r="K34" s="2">
        <f t="shared" si="3"/>
        <v>-0.04833322005802173</v>
      </c>
    </row>
    <row r="35" spans="1:11" ht="12.75">
      <c r="A35">
        <v>2900</v>
      </c>
      <c r="B35" s="3">
        <v>42.02268481578947</v>
      </c>
      <c r="C35" s="3">
        <v>0.058474433847416914</v>
      </c>
      <c r="D35" s="1">
        <f t="shared" si="0"/>
        <v>0.0013914968570843413</v>
      </c>
      <c r="F35" s="1">
        <f>B35/IQB!B35</f>
        <v>1.1877361363894665</v>
      </c>
      <c r="G35" s="1">
        <f>B35/IQD!B35</f>
        <v>0.8597467712036205</v>
      </c>
      <c r="I35" s="1">
        <f t="shared" si="1"/>
        <v>42.17251874210527</v>
      </c>
      <c r="J35" s="1">
        <f t="shared" si="2"/>
        <v>-0.14983392631580017</v>
      </c>
      <c r="K35" s="2">
        <f t="shared" si="3"/>
        <v>-0.058989734770000066</v>
      </c>
    </row>
    <row r="36" spans="1:11" ht="12.75">
      <c r="A36">
        <v>3000</v>
      </c>
      <c r="B36" s="3">
        <v>43.44565831578947</v>
      </c>
      <c r="C36" s="3">
        <v>0.060796407889133194</v>
      </c>
      <c r="D36" s="1">
        <f t="shared" si="0"/>
        <v>0.001399366708802705</v>
      </c>
      <c r="F36" s="1">
        <f>B36/IQB!B36</f>
        <v>1.1875106385735286</v>
      </c>
      <c r="G36" s="1">
        <f>B36/IQD!B36</f>
        <v>0.8596961911980999</v>
      </c>
      <c r="I36" s="1">
        <f t="shared" si="1"/>
        <v>43.62674352631579</v>
      </c>
      <c r="J36" s="1">
        <f t="shared" si="2"/>
        <v>-0.18108521052631943</v>
      </c>
      <c r="K36" s="2">
        <f t="shared" si="3"/>
        <v>-0.0712933899709919</v>
      </c>
    </row>
    <row r="37" spans="1:11" ht="12.75">
      <c r="A37">
        <v>3100</v>
      </c>
      <c r="B37" s="3">
        <v>44.86417228947368</v>
      </c>
      <c r="C37" s="3">
        <v>0.0630098184240586</v>
      </c>
      <c r="D37" s="1">
        <f t="shared" si="0"/>
        <v>0.0014044573923598803</v>
      </c>
      <c r="F37" s="1">
        <f>B37/IQB!B37</f>
        <v>1.1872797226138</v>
      </c>
      <c r="G37" s="1">
        <f>B37/IQD!B37</f>
        <v>0.859661060035956</v>
      </c>
      <c r="I37" s="1">
        <f t="shared" si="1"/>
        <v>45.08096831052632</v>
      </c>
      <c r="J37" s="1">
        <f t="shared" si="2"/>
        <v>-0.2167960210526445</v>
      </c>
      <c r="K37" s="2">
        <f t="shared" si="3"/>
        <v>-0.08535276419395453</v>
      </c>
    </row>
    <row r="38" spans="1:11" ht="12.75">
      <c r="A38">
        <v>3200</v>
      </c>
      <c r="B38" s="3">
        <v>46.27688444736843</v>
      </c>
      <c r="C38" s="3">
        <v>0.0653629550068456</v>
      </c>
      <c r="D38" s="1">
        <f t="shared" si="0"/>
        <v>0.0014124320551696626</v>
      </c>
      <c r="F38" s="1">
        <f>B38/IQB!B38</f>
        <v>1.1870257903615669</v>
      </c>
      <c r="G38" s="1">
        <f>B38/IQD!B38</f>
        <v>0.8596160465484398</v>
      </c>
      <c r="I38" s="1">
        <f t="shared" si="1"/>
        <v>46.53519309473685</v>
      </c>
      <c r="J38" s="1">
        <f t="shared" si="2"/>
        <v>-0.2583086473684162</v>
      </c>
      <c r="K38" s="2">
        <f t="shared" si="3"/>
        <v>-0.10169631786158118</v>
      </c>
    </row>
    <row r="39" spans="1:11" ht="12.75">
      <c r="A39">
        <v>3300</v>
      </c>
      <c r="B39" s="3">
        <v>47.681789868421056</v>
      </c>
      <c r="C39" s="3">
        <v>0.0681518877548508</v>
      </c>
      <c r="D39" s="1">
        <f t="shared" si="0"/>
        <v>0.0014293064069725032</v>
      </c>
      <c r="F39" s="1">
        <f>B39/IQB!B39</f>
        <v>1.1867482310294628</v>
      </c>
      <c r="G39" s="1">
        <f>B39/IQD!B39</f>
        <v>0.8595685245465619</v>
      </c>
      <c r="I39" s="1">
        <f t="shared" si="1"/>
        <v>47.98941787894738</v>
      </c>
      <c r="J39" s="1">
        <f t="shared" si="2"/>
        <v>-0.30762801052632227</v>
      </c>
      <c r="K39" s="2">
        <f t="shared" si="3"/>
        <v>-0.12111338997099302</v>
      </c>
    </row>
    <row r="40" spans="1:11" ht="12.75">
      <c r="A40">
        <v>3400</v>
      </c>
      <c r="B40" s="3">
        <v>49.077814947368424</v>
      </c>
      <c r="C40" s="3">
        <v>0.07038826853149618</v>
      </c>
      <c r="D40" s="1">
        <f t="shared" si="0"/>
        <v>0.0014342176522524753</v>
      </c>
      <c r="F40" s="1">
        <f>B40/IQB!B40</f>
        <v>1.1864944299235398</v>
      </c>
      <c r="G40" s="1">
        <f>B40/IQD!B40</f>
        <v>0.8595646997201299</v>
      </c>
      <c r="I40" s="1">
        <f t="shared" si="1"/>
        <v>49.4436426631579</v>
      </c>
      <c r="J40" s="1">
        <f t="shared" si="2"/>
        <v>-0.3658277157894787</v>
      </c>
      <c r="K40" s="2">
        <f t="shared" si="3"/>
        <v>-0.14402665975963727</v>
      </c>
    </row>
    <row r="41" spans="1:11" ht="12.75">
      <c r="A41">
        <v>3500</v>
      </c>
      <c r="B41" s="3">
        <v>50.46008292105264</v>
      </c>
      <c r="C41" s="3">
        <v>0.07256264846785376</v>
      </c>
      <c r="D41" s="1">
        <f t="shared" si="0"/>
        <v>0.0014380207932155346</v>
      </c>
      <c r="F41" s="1">
        <f>B41/IQB!B41</f>
        <v>1.1862437083250938</v>
      </c>
      <c r="G41" s="1">
        <f>B41/IQD!B41</f>
        <v>0.8595850883220848</v>
      </c>
      <c r="I41" s="1">
        <f t="shared" si="1"/>
        <v>50.89786744736843</v>
      </c>
      <c r="J41" s="1">
        <f t="shared" si="2"/>
        <v>-0.437784526315788</v>
      </c>
      <c r="K41" s="2">
        <f t="shared" si="3"/>
        <v>-0.1723561127227512</v>
      </c>
    </row>
    <row r="42" spans="1:11" ht="12.75">
      <c r="A42">
        <v>3600</v>
      </c>
      <c r="B42" s="3">
        <v>51.82495260526316</v>
      </c>
      <c r="C42" s="3">
        <v>0.07541783787871005</v>
      </c>
      <c r="D42" s="1">
        <f t="shared" si="0"/>
        <v>0.001455241810892672</v>
      </c>
      <c r="F42" s="1">
        <f>B42/IQB!B42</f>
        <v>1.186007090271109</v>
      </c>
      <c r="G42" s="1">
        <f>B42/IQD!B42</f>
        <v>0.8596261889052648</v>
      </c>
      <c r="I42" s="1">
        <f t="shared" si="1"/>
        <v>52.35209223157896</v>
      </c>
      <c r="J42" s="1">
        <f t="shared" si="2"/>
        <v>-0.527139626315801</v>
      </c>
      <c r="K42" s="2">
        <f t="shared" si="3"/>
        <v>-0.20753528595110277</v>
      </c>
    </row>
    <row r="43" spans="1:11" ht="12.75">
      <c r="A43">
        <v>3700</v>
      </c>
      <c r="B43" s="3">
        <v>53.16853318421054</v>
      </c>
      <c r="C43" s="3">
        <v>0.07796310543988094</v>
      </c>
      <c r="D43" s="1">
        <f t="shared" si="0"/>
        <v>0.0014663392192853207</v>
      </c>
      <c r="F43" s="1">
        <f>B43/IQB!B43</f>
        <v>1.1857824113438715</v>
      </c>
      <c r="G43" s="1">
        <f>B43/IQD!B43</f>
        <v>0.8596833864710326</v>
      </c>
      <c r="I43" s="1">
        <f t="shared" si="1"/>
        <v>53.80631701578948</v>
      </c>
      <c r="J43" s="1">
        <f t="shared" si="2"/>
        <v>-0.6377838315789432</v>
      </c>
      <c r="K43" s="2">
        <f t="shared" si="3"/>
        <v>-0.25109599668462335</v>
      </c>
    </row>
    <row r="44" spans="1:11" ht="12.75">
      <c r="A44">
        <v>3800</v>
      </c>
      <c r="B44" s="3">
        <v>54.48886547368422</v>
      </c>
      <c r="C44" s="3">
        <v>0.08064417803544696</v>
      </c>
      <c r="D44" s="1">
        <f t="shared" si="0"/>
        <v>0.0014800120599757142</v>
      </c>
      <c r="F44" s="1">
        <f>B44/IQB!B44</f>
        <v>1.1855500231154181</v>
      </c>
      <c r="G44" s="1">
        <f>B44/IQD!B44</f>
        <v>0.859742318194311</v>
      </c>
      <c r="I44" s="1">
        <f t="shared" si="1"/>
        <v>55.260541800000006</v>
      </c>
      <c r="J44" s="1">
        <f t="shared" si="2"/>
        <v>-0.7716763263157844</v>
      </c>
      <c r="K44" s="2">
        <f t="shared" si="3"/>
        <v>-0.3038095772896789</v>
      </c>
    </row>
    <row r="45" spans="1:11" ht="12.75">
      <c r="A45">
        <v>3900</v>
      </c>
      <c r="B45" s="3">
        <v>55.784843</v>
      </c>
      <c r="C45" s="3">
        <v>0.08377610723279709</v>
      </c>
      <c r="D45" s="1">
        <f t="shared" si="0"/>
        <v>0.0015017718564305556</v>
      </c>
      <c r="F45" s="1">
        <f>B45/IQB!B45</f>
        <v>1.1853505954858385</v>
      </c>
      <c r="G45" s="1">
        <f>B45/IQD!B45</f>
        <v>0.8597910571614316</v>
      </c>
      <c r="I45" s="1">
        <f t="shared" si="1"/>
        <v>56.71476658421054</v>
      </c>
      <c r="J45" s="1">
        <f t="shared" si="2"/>
        <v>-0.9299235842105347</v>
      </c>
      <c r="K45" s="2">
        <f t="shared" si="3"/>
        <v>-0.36611164732698215</v>
      </c>
    </row>
    <row r="46" spans="1:11" ht="12.75">
      <c r="A46">
        <v>4000</v>
      </c>
      <c r="B46" s="3">
        <v>57.05487621052631</v>
      </c>
      <c r="C46" s="3">
        <v>0.08608068381502695</v>
      </c>
      <c r="D46" s="1">
        <f t="shared" si="0"/>
        <v>0.0015087349150911932</v>
      </c>
      <c r="F46" s="1">
        <f>B46/IQB!B46</f>
        <v>1.185139334670179</v>
      </c>
      <c r="G46" s="1">
        <f>B46/IQD!B46</f>
        <v>0.8598434803321608</v>
      </c>
      <c r="I46" s="1">
        <f t="shared" si="1"/>
        <v>58.16899136842106</v>
      </c>
      <c r="J46" s="1">
        <f t="shared" si="2"/>
        <v>-1.1141151578947515</v>
      </c>
      <c r="K46" s="2">
        <f t="shared" si="3"/>
        <v>-0.4386280149191935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46"/>
  <sheetViews>
    <sheetView workbookViewId="0" topLeftCell="A1">
      <selection activeCell="I7" sqref="I7:I8"/>
    </sheetView>
  </sheetViews>
  <sheetFormatPr defaultColWidth="9.140625" defaultRowHeight="12.75"/>
  <cols>
    <col min="1" max="1" width="21.421875" style="0" bestFit="1" customWidth="1"/>
    <col min="2" max="2" width="10.57421875" style="0" bestFit="1" customWidth="1"/>
    <col min="3" max="3" width="7.140625" style="0" bestFit="1" customWidth="1"/>
    <col min="4" max="4" width="14.421875" style="0" bestFit="1" customWidth="1"/>
    <col min="6" max="7" width="7.8515625" style="0" bestFit="1" customWidth="1"/>
    <col min="8" max="8" width="4.421875" style="0" bestFit="1" customWidth="1"/>
    <col min="9" max="9" width="7.57421875" style="0" bestFit="1" customWidth="1"/>
    <col min="10" max="10" width="11.7109375" style="0" bestFit="1" customWidth="1"/>
    <col min="11" max="11" width="8.140625" style="0" bestFit="1" customWidth="1"/>
  </cols>
  <sheetData>
    <row r="1" spans="1:11" ht="12.75">
      <c r="A1" t="s">
        <v>7</v>
      </c>
      <c r="H1" t="s">
        <v>16</v>
      </c>
      <c r="I1" s="1">
        <f>B26/A26</f>
        <v>0.016908686018181827</v>
      </c>
      <c r="J1" t="s">
        <v>14</v>
      </c>
      <c r="K1">
        <f>116*0.0254</f>
        <v>2.9463999999999997</v>
      </c>
    </row>
    <row r="2" spans="1:11" ht="12.75">
      <c r="A2" t="s">
        <v>3</v>
      </c>
      <c r="B2" t="s">
        <v>0</v>
      </c>
      <c r="C2" t="s">
        <v>1</v>
      </c>
      <c r="D2" t="s">
        <v>2</v>
      </c>
      <c r="F2" t="s">
        <v>6</v>
      </c>
      <c r="G2" t="s">
        <v>8</v>
      </c>
      <c r="J2" t="s">
        <v>20</v>
      </c>
      <c r="K2" t="s">
        <v>19</v>
      </c>
    </row>
    <row r="3" spans="1:11" ht="12.75">
      <c r="A3">
        <v>50</v>
      </c>
      <c r="B3" s="1">
        <v>0.9001043454545455</v>
      </c>
      <c r="C3" s="1">
        <v>0.005649126237971672</v>
      </c>
      <c r="D3" s="1">
        <f>C3/B3</f>
        <v>0.0062760792862508715</v>
      </c>
      <c r="F3" s="1">
        <f>B3/IQB!B3</f>
        <v>1.3878757533555566</v>
      </c>
      <c r="G3" s="1">
        <f>B3/IQC!B3</f>
        <v>1.1611252356695294</v>
      </c>
      <c r="I3" s="1">
        <f>$I$1*A3</f>
        <v>0.8454343009090913</v>
      </c>
      <c r="J3" s="1">
        <f>B3-I3</f>
        <v>0.05467004454545421</v>
      </c>
      <c r="K3" s="2">
        <f>J3/$K$1</f>
        <v>0.0185548617110556</v>
      </c>
    </row>
    <row r="4" spans="1:11" ht="12.75">
      <c r="A4">
        <v>100</v>
      </c>
      <c r="B4" s="1">
        <v>1.734928636363636</v>
      </c>
      <c r="C4" s="1">
        <v>0.004283468968766544</v>
      </c>
      <c r="D4" s="1">
        <f aca="true" t="shared" si="0" ref="D4:D46">C4/B4</f>
        <v>0.002468959747960919</v>
      </c>
      <c r="F4" s="1">
        <f>B4/IQB!B4</f>
        <v>1.387725118249283</v>
      </c>
      <c r="G4" s="1">
        <f>B4/IQC!B4</f>
        <v>1.1614763033023923</v>
      </c>
      <c r="I4" s="1">
        <f aca="true" t="shared" si="1" ref="I4:I46">$I$1*A4</f>
        <v>1.6908686018181827</v>
      </c>
      <c r="J4" s="1">
        <f aca="true" t="shared" si="2" ref="J4:J46">B4-I4</f>
        <v>0.044060034545453375</v>
      </c>
      <c r="K4" s="2">
        <f aca="true" t="shared" si="3" ref="K4:K46">J4/$K$1</f>
        <v>0.014953853701280674</v>
      </c>
    </row>
    <row r="5" spans="1:11" ht="12.75">
      <c r="A5">
        <v>150</v>
      </c>
      <c r="B5" s="1">
        <v>2.573307545454544</v>
      </c>
      <c r="C5" s="1">
        <v>0.0031874606641472624</v>
      </c>
      <c r="D5" s="1">
        <f t="shared" si="0"/>
        <v>0.0012386629300401928</v>
      </c>
      <c r="F5" s="1">
        <f>B5/IQB!B5</f>
        <v>1.387081763047671</v>
      </c>
      <c r="G5" s="1">
        <f>B5/IQC!B5</f>
        <v>1.1620733339867013</v>
      </c>
      <c r="I5" s="1">
        <f t="shared" si="1"/>
        <v>2.536302902727274</v>
      </c>
      <c r="J5" s="1">
        <f t="shared" si="2"/>
        <v>0.03700464272727011</v>
      </c>
      <c r="K5" s="2">
        <f t="shared" si="3"/>
        <v>0.012559273257965691</v>
      </c>
    </row>
    <row r="6" spans="1:11" ht="12.75">
      <c r="A6">
        <v>200</v>
      </c>
      <c r="B6" s="1">
        <v>3.4131375272727276</v>
      </c>
      <c r="C6" s="1">
        <v>0.0034868069595059394</v>
      </c>
      <c r="D6" s="1">
        <f t="shared" si="0"/>
        <v>0.001021584079646529</v>
      </c>
      <c r="F6" s="1">
        <f>B6/IQB!B6</f>
        <v>1.3864081681955396</v>
      </c>
      <c r="G6" s="1">
        <f>B6/IQC!B6</f>
        <v>1.1620772007198013</v>
      </c>
      <c r="I6" s="1">
        <f t="shared" si="1"/>
        <v>3.3817372036363653</v>
      </c>
      <c r="J6" s="1">
        <f t="shared" si="2"/>
        <v>0.03140032363636225</v>
      </c>
      <c r="K6" s="2">
        <f t="shared" si="3"/>
        <v>0.01065718287956905</v>
      </c>
    </row>
    <row r="7" spans="1:11" ht="12.75">
      <c r="A7">
        <v>250</v>
      </c>
      <c r="B7" s="1">
        <v>4.25441870909091</v>
      </c>
      <c r="C7" s="1">
        <v>0.004457211688113571</v>
      </c>
      <c r="D7" s="1">
        <f t="shared" si="0"/>
        <v>0.0010476664364486106</v>
      </c>
      <c r="F7" s="1">
        <f>B7/IQB!B7</f>
        <v>1.3859282043518428</v>
      </c>
      <c r="G7" s="1">
        <f>B7/IQC!B7</f>
        <v>1.1622250131455951</v>
      </c>
      <c r="I7" s="1">
        <f t="shared" si="1"/>
        <v>4.227171504545456</v>
      </c>
      <c r="J7" s="1">
        <f t="shared" si="2"/>
        <v>0.027247204545453485</v>
      </c>
      <c r="K7" s="2">
        <f t="shared" si="3"/>
        <v>0.009247625762100696</v>
      </c>
    </row>
    <row r="8" spans="1:11" ht="12.75">
      <c r="A8">
        <v>300</v>
      </c>
      <c r="B8" s="1">
        <v>5.096465854545454</v>
      </c>
      <c r="C8" s="1">
        <v>0.0056006398332770985</v>
      </c>
      <c r="D8" s="1">
        <f t="shared" si="0"/>
        <v>0.001098926195744445</v>
      </c>
      <c r="F8" s="1">
        <f>B8/IQB!B8</f>
        <v>1.385549136848978</v>
      </c>
      <c r="G8" s="1">
        <f>B8/IQC!B8</f>
        <v>1.162246701309756</v>
      </c>
      <c r="I8" s="1">
        <f t="shared" si="1"/>
        <v>5.072605805454548</v>
      </c>
      <c r="J8" s="1">
        <f t="shared" si="2"/>
        <v>0.023860049090906443</v>
      </c>
      <c r="K8" s="2">
        <f t="shared" si="3"/>
        <v>0.008098034581491463</v>
      </c>
    </row>
    <row r="9" spans="1:11" ht="12.75">
      <c r="A9">
        <v>350</v>
      </c>
      <c r="B9" s="1">
        <v>5.939890181818182</v>
      </c>
      <c r="C9" s="1">
        <v>0.006810924616691312</v>
      </c>
      <c r="D9" s="1">
        <f t="shared" si="0"/>
        <v>0.0011466415048445406</v>
      </c>
      <c r="F9" s="1">
        <f>B9/IQB!B9</f>
        <v>1.385339033039543</v>
      </c>
      <c r="G9" s="1">
        <f>B9/IQC!B9</f>
        <v>1.1624274945959328</v>
      </c>
      <c r="I9" s="1">
        <f t="shared" si="1"/>
        <v>5.918040106363639</v>
      </c>
      <c r="J9" s="1">
        <f t="shared" si="2"/>
        <v>0.02185007545454276</v>
      </c>
      <c r="K9" s="2">
        <f t="shared" si="3"/>
        <v>0.007415855095894232</v>
      </c>
    </row>
    <row r="10" spans="1:11" ht="12.75">
      <c r="A10">
        <v>400</v>
      </c>
      <c r="B10" s="1">
        <v>6.783917163636364</v>
      </c>
      <c r="C10" s="1">
        <v>0.007883332223928586</v>
      </c>
      <c r="D10" s="1">
        <f t="shared" si="0"/>
        <v>0.0011620619818569402</v>
      </c>
      <c r="F10" s="1">
        <f>B10/IQB!B10</f>
        <v>1.3851396994234138</v>
      </c>
      <c r="G10" s="1">
        <f>B10/IQC!B10</f>
        <v>1.1624871794201261</v>
      </c>
      <c r="I10" s="1">
        <f t="shared" si="1"/>
        <v>6.763474407272731</v>
      </c>
      <c r="J10" s="1">
        <f t="shared" si="2"/>
        <v>0.02044275636363313</v>
      </c>
      <c r="K10" s="2">
        <f t="shared" si="3"/>
        <v>0.00693821489398355</v>
      </c>
    </row>
    <row r="11" spans="1:11" ht="12.75">
      <c r="A11">
        <v>500</v>
      </c>
      <c r="B11" s="1">
        <v>8.473445054545454</v>
      </c>
      <c r="C11" s="1">
        <v>0.010395383647106984</v>
      </c>
      <c r="D11" s="1">
        <f t="shared" si="0"/>
        <v>0.0012268190305347569</v>
      </c>
      <c r="F11" s="1">
        <f>B11/IQB!B11</f>
        <v>1.3847484017116487</v>
      </c>
      <c r="G11" s="1">
        <f>B11/IQC!B11</f>
        <v>1.1624554868888983</v>
      </c>
      <c r="I11" s="1">
        <f t="shared" si="1"/>
        <v>8.454343009090913</v>
      </c>
      <c r="J11" s="1">
        <f t="shared" si="2"/>
        <v>0.01910204545454164</v>
      </c>
      <c r="K11" s="2">
        <f t="shared" si="3"/>
        <v>0.006483181324511825</v>
      </c>
    </row>
    <row r="12" spans="1:11" ht="12.75">
      <c r="A12">
        <v>600</v>
      </c>
      <c r="B12" s="1">
        <v>10.16530961818182</v>
      </c>
      <c r="C12" s="1">
        <v>0.012793798778228345</v>
      </c>
      <c r="D12" s="1">
        <f t="shared" si="0"/>
        <v>0.001258574431943044</v>
      </c>
      <c r="F12" s="1">
        <f>B12/IQB!B12</f>
        <v>1.3845270987766216</v>
      </c>
      <c r="G12" s="1">
        <f>B12/IQC!B12</f>
        <v>1.1624922112381981</v>
      </c>
      <c r="I12" s="1">
        <f t="shared" si="1"/>
        <v>10.145211610909096</v>
      </c>
      <c r="J12" s="1">
        <f t="shared" si="2"/>
        <v>0.020098007272723706</v>
      </c>
      <c r="K12" s="2">
        <f t="shared" si="3"/>
        <v>0.006821208007305087</v>
      </c>
    </row>
    <row r="13" spans="1:11" ht="12.75">
      <c r="A13">
        <v>700</v>
      </c>
      <c r="B13" s="1">
        <v>11.858704218181819</v>
      </c>
      <c r="C13" s="1">
        <v>0.0151083618294095</v>
      </c>
      <c r="D13" s="1">
        <f t="shared" si="0"/>
        <v>0.0012740314246345137</v>
      </c>
      <c r="F13" s="1">
        <f>B13/IQB!B13</f>
        <v>1.3843810757333308</v>
      </c>
      <c r="G13" s="1">
        <f>B13/IQC!B13</f>
        <v>1.1624719388430773</v>
      </c>
      <c r="I13" s="1">
        <f t="shared" si="1"/>
        <v>11.836080212727278</v>
      </c>
      <c r="J13" s="1">
        <f t="shared" si="2"/>
        <v>0.022624005454540352</v>
      </c>
      <c r="K13" s="2">
        <f t="shared" si="3"/>
        <v>0.007678524794508673</v>
      </c>
    </row>
    <row r="14" spans="1:11" ht="12.75">
      <c r="A14">
        <v>800</v>
      </c>
      <c r="B14" s="1">
        <v>13.55263081818182</v>
      </c>
      <c r="C14" s="1">
        <v>0.0172601808322754</v>
      </c>
      <c r="D14" s="1">
        <f t="shared" si="0"/>
        <v>0.001273566812512862</v>
      </c>
      <c r="F14" s="1">
        <f>B14/IQB!B14</f>
        <v>1.3842401404370273</v>
      </c>
      <c r="G14" s="1">
        <f>B14/IQC!B14</f>
        <v>1.1624590992770014</v>
      </c>
      <c r="I14" s="1">
        <f t="shared" si="1"/>
        <v>13.526948814545461</v>
      </c>
      <c r="J14" s="1">
        <f t="shared" si="2"/>
        <v>0.02568200363635853</v>
      </c>
      <c r="K14" s="2">
        <f t="shared" si="3"/>
        <v>0.008716400908348673</v>
      </c>
    </row>
    <row r="15" spans="1:11" ht="12.75">
      <c r="A15">
        <v>900</v>
      </c>
      <c r="B15" s="1">
        <v>15.246347054545454</v>
      </c>
      <c r="C15" s="1">
        <v>0.019391816216191626</v>
      </c>
      <c r="D15" s="1">
        <f t="shared" si="0"/>
        <v>0.0012718991734095588</v>
      </c>
      <c r="F15" s="1">
        <f>B15/IQB!B15</f>
        <v>1.3841020199715757</v>
      </c>
      <c r="G15" s="1">
        <f>B15/IQC!B15</f>
        <v>1.16243330964423</v>
      </c>
      <c r="I15" s="1">
        <f t="shared" si="1"/>
        <v>15.217817416363644</v>
      </c>
      <c r="J15" s="1">
        <f t="shared" si="2"/>
        <v>0.028529638181810313</v>
      </c>
      <c r="K15" s="2">
        <f t="shared" si="3"/>
        <v>0.009682880186604098</v>
      </c>
    </row>
    <row r="16" spans="1:11" ht="12.75">
      <c r="A16">
        <v>1000</v>
      </c>
      <c r="B16" s="1">
        <v>16.939359054545456</v>
      </c>
      <c r="C16" s="1">
        <v>0.020826763925264228</v>
      </c>
      <c r="D16" s="1">
        <f t="shared" si="0"/>
        <v>0.0012294894900215035</v>
      </c>
      <c r="F16" s="1">
        <f>B16/IQB!B16</f>
        <v>1.383945269351564</v>
      </c>
      <c r="G16" s="1">
        <f>B16/IQC!B16</f>
        <v>1.1624698255550387</v>
      </c>
      <c r="I16" s="1">
        <f t="shared" si="1"/>
        <v>16.908686018181825</v>
      </c>
      <c r="J16" s="1">
        <f t="shared" si="2"/>
        <v>0.0306730363636305</v>
      </c>
      <c r="K16" s="2">
        <f t="shared" si="3"/>
        <v>0.010410343593412471</v>
      </c>
    </row>
    <row r="17" spans="1:11" ht="12.75">
      <c r="A17">
        <v>1100</v>
      </c>
      <c r="B17" s="1">
        <v>18.631215672727276</v>
      </c>
      <c r="C17" s="1">
        <v>0.022461296102232454</v>
      </c>
      <c r="D17" s="1">
        <f t="shared" si="0"/>
        <v>0.001205573296814535</v>
      </c>
      <c r="F17" s="1">
        <f>B17/IQB!B17</f>
        <v>1.3837809506378271</v>
      </c>
      <c r="G17" s="1">
        <f>B17/IQC!B17</f>
        <v>1.162492672686566</v>
      </c>
      <c r="I17" s="1">
        <f t="shared" si="1"/>
        <v>18.59955462000001</v>
      </c>
      <c r="J17" s="1">
        <f t="shared" si="2"/>
        <v>0.031661052727265826</v>
      </c>
      <c r="K17" s="2">
        <f t="shared" si="3"/>
        <v>0.010745673610937357</v>
      </c>
    </row>
    <row r="18" spans="1:11" ht="12.75">
      <c r="A18">
        <v>1200</v>
      </c>
      <c r="B18" s="1">
        <v>20.322030327272724</v>
      </c>
      <c r="C18" s="1">
        <v>0.023706277289745857</v>
      </c>
      <c r="D18" s="1">
        <f t="shared" si="0"/>
        <v>0.0011665309473498512</v>
      </c>
      <c r="F18" s="1">
        <f>B18/IQB!B18</f>
        <v>1.3836099036715759</v>
      </c>
      <c r="G18" s="1">
        <f>B18/IQC!B18</f>
        <v>1.1624947371100203</v>
      </c>
      <c r="I18" s="1">
        <f t="shared" si="1"/>
        <v>20.29042322181819</v>
      </c>
      <c r="J18" s="1">
        <f t="shared" si="2"/>
        <v>0.03160710545453327</v>
      </c>
      <c r="K18" s="2">
        <f t="shared" si="3"/>
        <v>0.010727364055977896</v>
      </c>
    </row>
    <row r="19" spans="1:11" ht="12.75">
      <c r="A19">
        <v>1300</v>
      </c>
      <c r="B19" s="1">
        <v>22.012508581818178</v>
      </c>
      <c r="C19" s="1">
        <v>0.02561250719262562</v>
      </c>
      <c r="D19" s="1">
        <f t="shared" si="0"/>
        <v>0.0011635433143581354</v>
      </c>
      <c r="F19" s="1">
        <f>B19/IQB!B19</f>
        <v>1.3835194203843948</v>
      </c>
      <c r="G19" s="1">
        <f>B19/IQC!B19</f>
        <v>1.16255591624109</v>
      </c>
      <c r="I19" s="1">
        <f t="shared" si="1"/>
        <v>21.981291823636376</v>
      </c>
      <c r="J19" s="1">
        <f t="shared" si="2"/>
        <v>0.031216758181802362</v>
      </c>
      <c r="K19" s="2">
        <f t="shared" si="3"/>
        <v>0.010594881272672538</v>
      </c>
    </row>
    <row r="20" spans="1:11" ht="12.75">
      <c r="A20">
        <v>1400</v>
      </c>
      <c r="B20" s="1">
        <v>23.70162669090908</v>
      </c>
      <c r="C20" s="1">
        <v>0.027096308163260495</v>
      </c>
      <c r="D20" s="1">
        <f t="shared" si="0"/>
        <v>0.001143225674618083</v>
      </c>
      <c r="F20" s="1">
        <f>B20/IQB!B20</f>
        <v>1.3834025597566162</v>
      </c>
      <c r="G20" s="1">
        <f>B20/IQC!B20</f>
        <v>1.162556476982175</v>
      </c>
      <c r="I20" s="1">
        <f t="shared" si="1"/>
        <v>23.672160425454557</v>
      </c>
      <c r="J20" s="1">
        <f t="shared" si="2"/>
        <v>0.029466265454523466</v>
      </c>
      <c r="K20" s="2">
        <f t="shared" si="3"/>
        <v>0.01000076888899113</v>
      </c>
    </row>
    <row r="21" spans="1:11" ht="12.75">
      <c r="A21">
        <v>1500</v>
      </c>
      <c r="B21" s="1">
        <v>25.390162381818183</v>
      </c>
      <c r="C21" s="1">
        <v>0.028261230341393252</v>
      </c>
      <c r="D21" s="1">
        <f t="shared" si="0"/>
        <v>0.0011130779676159549</v>
      </c>
      <c r="F21" s="1">
        <f>B21/IQB!B21</f>
        <v>1.3833180047813196</v>
      </c>
      <c r="G21" s="1">
        <f>B21/IQC!B21</f>
        <v>1.1625849698431927</v>
      </c>
      <c r="I21" s="1">
        <f t="shared" si="1"/>
        <v>25.36302902727274</v>
      </c>
      <c r="J21" s="1">
        <f t="shared" si="2"/>
        <v>0.02713335454544108</v>
      </c>
      <c r="K21" s="2">
        <f t="shared" si="3"/>
        <v>0.009208985387401942</v>
      </c>
    </row>
    <row r="22" spans="1:11" ht="12.75">
      <c r="A22">
        <v>1600</v>
      </c>
      <c r="B22" s="1">
        <v>27.07749454545455</v>
      </c>
      <c r="C22" s="1">
        <v>0.030197849794992546</v>
      </c>
      <c r="D22" s="1">
        <f t="shared" si="0"/>
        <v>0.0011152379605986037</v>
      </c>
      <c r="F22" s="1">
        <f>B22/IQB!B22</f>
        <v>1.3832172688605724</v>
      </c>
      <c r="G22" s="1">
        <f>B22/IQC!B22</f>
        <v>1.1626039906791816</v>
      </c>
      <c r="I22" s="1">
        <f t="shared" si="1"/>
        <v>27.053897629090923</v>
      </c>
      <c r="J22" s="1">
        <f t="shared" si="2"/>
        <v>0.023596916363626264</v>
      </c>
      <c r="K22" s="2">
        <f t="shared" si="3"/>
        <v>0.008008728062593763</v>
      </c>
    </row>
    <row r="23" spans="1:11" ht="12.75">
      <c r="A23">
        <v>1700</v>
      </c>
      <c r="B23" s="1">
        <v>28.764202945454546</v>
      </c>
      <c r="C23" s="1">
        <v>0.03146499340561226</v>
      </c>
      <c r="D23" s="1">
        <f t="shared" si="0"/>
        <v>0.0010938941525784399</v>
      </c>
      <c r="F23" s="1">
        <f>B23/IQB!B23</f>
        <v>1.3831476329509107</v>
      </c>
      <c r="G23" s="1">
        <f>B23/IQC!B23</f>
        <v>1.1626222093610945</v>
      </c>
      <c r="I23" s="1">
        <f t="shared" si="1"/>
        <v>28.744766230909107</v>
      </c>
      <c r="J23" s="1">
        <f t="shared" si="2"/>
        <v>0.019436714545438605</v>
      </c>
      <c r="K23" s="2">
        <f t="shared" si="3"/>
        <v>0.006596767087102433</v>
      </c>
    </row>
    <row r="24" spans="1:11" ht="12.75">
      <c r="A24">
        <v>1800</v>
      </c>
      <c r="B24" s="1">
        <v>30.449181963636352</v>
      </c>
      <c r="C24" s="1">
        <v>0.0331306658249695</v>
      </c>
      <c r="D24" s="1">
        <f t="shared" si="0"/>
        <v>0.00108806423320454</v>
      </c>
      <c r="F24" s="1">
        <f>B24/IQB!B24</f>
        <v>1.3830215568438944</v>
      </c>
      <c r="G24" s="1">
        <f>B24/IQC!B24</f>
        <v>1.1626162917496128</v>
      </c>
      <c r="I24" s="1">
        <f t="shared" si="1"/>
        <v>30.43563483272729</v>
      </c>
      <c r="J24" s="1">
        <f t="shared" si="2"/>
        <v>0.013547130909064009</v>
      </c>
      <c r="K24" s="2">
        <f t="shared" si="3"/>
        <v>0.004597858712009235</v>
      </c>
    </row>
    <row r="25" spans="1:11" ht="12.75">
      <c r="A25">
        <v>1900</v>
      </c>
      <c r="B25" s="1">
        <v>32.13425005454545</v>
      </c>
      <c r="C25" s="1">
        <v>0.03477523668847514</v>
      </c>
      <c r="D25" s="1">
        <f t="shared" si="0"/>
        <v>0.0010821860360657807</v>
      </c>
      <c r="F25" s="1">
        <f>B25/IQB!B25</f>
        <v>1.3829444847872574</v>
      </c>
      <c r="G25" s="1">
        <f>B25/IQC!B25</f>
        <v>1.1626866050768976</v>
      </c>
      <c r="I25" s="1">
        <f t="shared" si="1"/>
        <v>32.12650343454547</v>
      </c>
      <c r="J25" s="1">
        <f t="shared" si="2"/>
        <v>0.007746619999977611</v>
      </c>
      <c r="K25" s="2">
        <f t="shared" si="3"/>
        <v>0.0026291813738723905</v>
      </c>
    </row>
    <row r="26" spans="1:11" ht="12.75">
      <c r="A26">
        <v>2000</v>
      </c>
      <c r="B26" s="1">
        <v>33.81737203636365</v>
      </c>
      <c r="C26" s="1">
        <v>0.036385909697598674</v>
      </c>
      <c r="D26" s="1">
        <f t="shared" si="0"/>
        <v>0.0010759532011675268</v>
      </c>
      <c r="F26" s="1">
        <f>B26/IQB!B26</f>
        <v>1.3828400249508506</v>
      </c>
      <c r="G26" s="1">
        <f>B26/IQC!B26</f>
        <v>1.1627284998695204</v>
      </c>
      <c r="I26" s="1">
        <f t="shared" si="1"/>
        <v>33.81737203636365</v>
      </c>
      <c r="J26" s="1">
        <f t="shared" si="2"/>
        <v>0</v>
      </c>
      <c r="K26" s="2">
        <f t="shared" si="3"/>
        <v>0</v>
      </c>
    </row>
    <row r="27" spans="1:11" ht="12.75">
      <c r="A27">
        <v>2100</v>
      </c>
      <c r="B27" s="1">
        <v>35.499006872727264</v>
      </c>
      <c r="C27" s="1">
        <v>0.03805466392149283</v>
      </c>
      <c r="D27" s="1">
        <f t="shared" si="0"/>
        <v>0.001071992353417892</v>
      </c>
      <c r="F27" s="1">
        <f>B27/IQB!B27</f>
        <v>1.382698822774136</v>
      </c>
      <c r="G27" s="1">
        <f>B27/IQC!B27</f>
        <v>1.1627546682506718</v>
      </c>
      <c r="I27" s="1">
        <f t="shared" si="1"/>
        <v>35.50824063818184</v>
      </c>
      <c r="J27" s="1">
        <f t="shared" si="2"/>
        <v>-0.009233765454574439</v>
      </c>
      <c r="K27" s="2">
        <f t="shared" si="3"/>
        <v>-0.0031339144225408767</v>
      </c>
    </row>
    <row r="28" spans="1:11" ht="12.75">
      <c r="A28">
        <v>2200</v>
      </c>
      <c r="B28" s="1">
        <v>37.17910765454546</v>
      </c>
      <c r="C28" s="1">
        <v>0.03954119707461584</v>
      </c>
      <c r="D28" s="1">
        <f t="shared" si="0"/>
        <v>0.0010635327088002768</v>
      </c>
      <c r="F28" s="1">
        <f>B28/IQB!B28</f>
        <v>1.3825651138926351</v>
      </c>
      <c r="G28" s="1">
        <f>B28/IQC!B28</f>
        <v>1.1628105773560633</v>
      </c>
      <c r="I28" s="1">
        <f t="shared" si="1"/>
        <v>37.19910924000002</v>
      </c>
      <c r="J28" s="1">
        <f t="shared" si="2"/>
        <v>-0.020001585454558324</v>
      </c>
      <c r="K28" s="2">
        <f t="shared" si="3"/>
        <v>-0.006788482709258188</v>
      </c>
    </row>
    <row r="29" spans="1:11" ht="12.75">
      <c r="A29">
        <v>2300</v>
      </c>
      <c r="B29" s="1">
        <v>38.85757598181817</v>
      </c>
      <c r="C29" s="1">
        <v>0.04128388389534155</v>
      </c>
      <c r="D29" s="1">
        <f t="shared" si="0"/>
        <v>0.0010624410517696388</v>
      </c>
      <c r="F29" s="1">
        <f>B29/IQB!B29</f>
        <v>1.3824475803649028</v>
      </c>
      <c r="G29" s="1">
        <f>B29/IQC!B29</f>
        <v>1.162850702622028</v>
      </c>
      <c r="I29" s="1">
        <f t="shared" si="1"/>
        <v>38.8899778418182</v>
      </c>
      <c r="J29" s="1">
        <f t="shared" si="2"/>
        <v>-0.03240186000002865</v>
      </c>
      <c r="K29" s="2">
        <f t="shared" si="3"/>
        <v>-0.010997101547661096</v>
      </c>
    </row>
    <row r="30" spans="1:11" ht="12.75">
      <c r="A30">
        <v>2400</v>
      </c>
      <c r="B30" s="1">
        <v>40.534196745454544</v>
      </c>
      <c r="C30" s="1">
        <v>0.04308960933846991</v>
      </c>
      <c r="D30" s="1">
        <f t="shared" si="0"/>
        <v>0.0010630433756727135</v>
      </c>
      <c r="F30" s="1">
        <f>B30/IQB!B30</f>
        <v>1.3822939958957225</v>
      </c>
      <c r="G30" s="1">
        <f>B30/IQC!B30</f>
        <v>1.1628890566795633</v>
      </c>
      <c r="I30" s="1">
        <f t="shared" si="1"/>
        <v>40.58084644363638</v>
      </c>
      <c r="J30" s="1">
        <f t="shared" si="2"/>
        <v>-0.04664969818183806</v>
      </c>
      <c r="K30" s="2">
        <f t="shared" si="3"/>
        <v>-0.015832778367444362</v>
      </c>
    </row>
    <row r="31" spans="1:11" ht="12.75">
      <c r="A31">
        <v>2500</v>
      </c>
      <c r="B31" s="1">
        <v>42.20897698181818</v>
      </c>
      <c r="C31" s="1">
        <v>0.04540693543417386</v>
      </c>
      <c r="D31" s="1">
        <f t="shared" si="0"/>
        <v>0.0010757648889176638</v>
      </c>
      <c r="F31" s="1">
        <f>B31/IQB!B31</f>
        <v>1.3821631823896485</v>
      </c>
      <c r="G31" s="1">
        <f>B31/IQC!B31</f>
        <v>1.1629518839854005</v>
      </c>
      <c r="I31" s="1">
        <f t="shared" si="1"/>
        <v>42.27171504545457</v>
      </c>
      <c r="J31" s="1">
        <f t="shared" si="2"/>
        <v>-0.06273806363638812</v>
      </c>
      <c r="K31" s="2">
        <f t="shared" si="3"/>
        <v>-0.021293125046289753</v>
      </c>
    </row>
    <row r="32" spans="1:11" ht="12.75">
      <c r="A32">
        <v>2600</v>
      </c>
      <c r="B32" s="1">
        <v>43.880787909090905</v>
      </c>
      <c r="C32" s="1">
        <v>0.04685964766568323</v>
      </c>
      <c r="D32" s="1">
        <f t="shared" si="0"/>
        <v>0.0010678852841649908</v>
      </c>
      <c r="F32" s="1">
        <f>B32/IQB!B32</f>
        <v>1.3820064694785676</v>
      </c>
      <c r="G32" s="1">
        <f>B32/IQC!B32</f>
        <v>1.1629880007559195</v>
      </c>
      <c r="I32" s="1">
        <f t="shared" si="1"/>
        <v>43.96258364727275</v>
      </c>
      <c r="J32" s="1">
        <f t="shared" si="2"/>
        <v>-0.08179573818184593</v>
      </c>
      <c r="K32" s="2">
        <f t="shared" si="3"/>
        <v>-0.027761247007142935</v>
      </c>
    </row>
    <row r="33" spans="1:11" ht="12.75">
      <c r="A33">
        <v>2700</v>
      </c>
      <c r="B33" s="1">
        <v>45.549835472727295</v>
      </c>
      <c r="C33" s="1">
        <v>0.048386806573909195</v>
      </c>
      <c r="D33" s="1">
        <f t="shared" si="0"/>
        <v>0.0010622827957936427</v>
      </c>
      <c r="F33" s="1">
        <f>B33/IQB!B33</f>
        <v>1.3818404917198361</v>
      </c>
      <c r="G33" s="1">
        <f>B33/IQC!B33</f>
        <v>1.1630322864711737</v>
      </c>
      <c r="I33" s="1">
        <f t="shared" si="1"/>
        <v>45.65345224909093</v>
      </c>
      <c r="J33" s="1">
        <f t="shared" si="2"/>
        <v>-0.10361677636363709</v>
      </c>
      <c r="K33" s="2">
        <f t="shared" si="3"/>
        <v>-0.03516724693308346</v>
      </c>
    </row>
    <row r="34" spans="1:11" ht="12.75">
      <c r="A34">
        <v>2800</v>
      </c>
      <c r="B34" s="1">
        <v>47.21579985454546</v>
      </c>
      <c r="C34" s="1">
        <v>0.050098156826083144</v>
      </c>
      <c r="D34" s="1">
        <f t="shared" si="0"/>
        <v>0.0010610464501378176</v>
      </c>
      <c r="F34" s="1">
        <f>B34/IQB!B34</f>
        <v>1.38167363736291</v>
      </c>
      <c r="G34" s="1">
        <f>B34/IQC!B34</f>
        <v>1.1630788579535871</v>
      </c>
      <c r="I34" s="1">
        <f t="shared" si="1"/>
        <v>47.344320850909114</v>
      </c>
      <c r="J34" s="1">
        <f t="shared" si="2"/>
        <v>-0.12852099636365466</v>
      </c>
      <c r="K34" s="2">
        <f t="shared" si="3"/>
        <v>-0.04361967022931532</v>
      </c>
    </row>
    <row r="35" spans="1:11" ht="12.75">
      <c r="A35">
        <v>2900</v>
      </c>
      <c r="B35" s="1">
        <v>48.8779792181818</v>
      </c>
      <c r="C35" s="1">
        <v>0.051823498897175295</v>
      </c>
      <c r="D35" s="1">
        <f t="shared" si="0"/>
        <v>0.0010602627139277847</v>
      </c>
      <c r="F35" s="1">
        <f>B35/IQB!B35</f>
        <v>1.3814953148665745</v>
      </c>
      <c r="G35" s="1">
        <f>B35/IQC!B35</f>
        <v>1.1631331846702129</v>
      </c>
      <c r="I35" s="1">
        <f t="shared" si="1"/>
        <v>49.035189452727295</v>
      </c>
      <c r="J35" s="1">
        <f t="shared" si="2"/>
        <v>-0.1572102345454951</v>
      </c>
      <c r="K35" s="2">
        <f t="shared" si="3"/>
        <v>-0.053356718213920414</v>
      </c>
    </row>
    <row r="36" spans="1:11" ht="12.75">
      <c r="A36">
        <v>3000</v>
      </c>
      <c r="B36" s="1">
        <v>50.5360600181818</v>
      </c>
      <c r="C36" s="1">
        <v>0.05373186661099175</v>
      </c>
      <c r="D36" s="1">
        <f t="shared" si="0"/>
        <v>0.001063238143053894</v>
      </c>
      <c r="F36" s="1">
        <f>B36/IQB!B36</f>
        <v>1.3813142953658735</v>
      </c>
      <c r="G36" s="1">
        <f>B36/IQC!B36</f>
        <v>1.163201617313633</v>
      </c>
      <c r="I36" s="1">
        <f t="shared" si="1"/>
        <v>50.72605805454548</v>
      </c>
      <c r="J36" s="1">
        <f t="shared" si="2"/>
        <v>-0.18999803636368284</v>
      </c>
      <c r="K36" s="2">
        <f t="shared" si="3"/>
        <v>-0.06448480734580603</v>
      </c>
    </row>
    <row r="37" spans="1:11" ht="12.75">
      <c r="A37">
        <v>3100</v>
      </c>
      <c r="B37" s="1">
        <v>52.18821041818179</v>
      </c>
      <c r="C37" s="1">
        <v>0.055471646931652</v>
      </c>
      <c r="D37" s="1">
        <f t="shared" si="0"/>
        <v>0.0010629152923075954</v>
      </c>
      <c r="F37" s="1">
        <f>B37/IQB!B37</f>
        <v>1.381102131768236</v>
      </c>
      <c r="G37" s="1">
        <f>B37/IQC!B37</f>
        <v>1.1632491530536166</v>
      </c>
      <c r="I37" s="1">
        <f t="shared" si="1"/>
        <v>52.416926656363664</v>
      </c>
      <c r="J37" s="1">
        <f t="shared" si="2"/>
        <v>-0.2287162381818746</v>
      </c>
      <c r="K37" s="2">
        <f t="shared" si="3"/>
        <v>-0.07762565781356048</v>
      </c>
    </row>
    <row r="38" spans="1:11" ht="12.75">
      <c r="A38">
        <v>3200</v>
      </c>
      <c r="B38" s="1">
        <v>53.83436550909093</v>
      </c>
      <c r="C38" s="1">
        <v>0.05722643652246985</v>
      </c>
      <c r="D38" s="1">
        <f t="shared" si="0"/>
        <v>0.0010630093989462198</v>
      </c>
      <c r="F38" s="1">
        <f>B38/IQB!B38</f>
        <v>1.3808790507433568</v>
      </c>
      <c r="G38" s="1">
        <f>B38/IQC!B38</f>
        <v>1.1633100661804008</v>
      </c>
      <c r="I38" s="1">
        <f t="shared" si="1"/>
        <v>54.107795258181845</v>
      </c>
      <c r="J38" s="1">
        <f t="shared" si="2"/>
        <v>-0.27342974909091566</v>
      </c>
      <c r="K38" s="2">
        <f t="shared" si="3"/>
        <v>-0.09280129958285219</v>
      </c>
    </row>
    <row r="39" spans="1:11" ht="12.75">
      <c r="A39">
        <v>3300</v>
      </c>
      <c r="B39" s="1">
        <v>55.47177276363635</v>
      </c>
      <c r="C39" s="1">
        <v>0.05914181371602617</v>
      </c>
      <c r="D39" s="1">
        <f t="shared" si="0"/>
        <v>0.0010661605131681614</v>
      </c>
      <c r="F39" s="1">
        <f>B39/IQB!B39</f>
        <v>1.3806324884400512</v>
      </c>
      <c r="G39" s="1">
        <f>B39/IQC!B39</f>
        <v>1.1633743808005514</v>
      </c>
      <c r="I39" s="1">
        <f t="shared" si="1"/>
        <v>55.798663860000026</v>
      </c>
      <c r="J39" s="1">
        <f t="shared" si="2"/>
        <v>-0.3268910963636742</v>
      </c>
      <c r="K39" s="2">
        <f t="shared" si="3"/>
        <v>-0.11094593278701949</v>
      </c>
    </row>
    <row r="40" spans="1:11" ht="12.75">
      <c r="A40">
        <v>3400</v>
      </c>
      <c r="B40" s="1">
        <v>57.096126636363635</v>
      </c>
      <c r="C40" s="1">
        <v>0.0608107629848447</v>
      </c>
      <c r="D40" s="1">
        <f t="shared" si="0"/>
        <v>0.0010650593405773217</v>
      </c>
      <c r="F40" s="1">
        <f>B40/IQB!B40</f>
        <v>1.3803433648564867</v>
      </c>
      <c r="G40" s="1">
        <f>B40/IQC!B40</f>
        <v>1.1633795574964805</v>
      </c>
      <c r="I40" s="1">
        <f t="shared" si="1"/>
        <v>57.489532461818214</v>
      </c>
      <c r="J40" s="1">
        <f t="shared" si="2"/>
        <v>-0.3934058254545789</v>
      </c>
      <c r="K40" s="2">
        <f t="shared" si="3"/>
        <v>-0.13352084762916744</v>
      </c>
    </row>
    <row r="41" spans="1:11" ht="12.75">
      <c r="A41">
        <v>3500</v>
      </c>
      <c r="B41" s="1">
        <v>58.70283652727274</v>
      </c>
      <c r="C41" s="1">
        <v>0.06106856066465287</v>
      </c>
      <c r="D41" s="1">
        <f t="shared" si="0"/>
        <v>0.0010402999970245226</v>
      </c>
      <c r="F41" s="1">
        <f>B41/IQB!B41</f>
        <v>1.3800189468626645</v>
      </c>
      <c r="G41" s="1">
        <f>B41/IQC!B41</f>
        <v>1.1633519631570226</v>
      </c>
      <c r="I41" s="1">
        <f t="shared" si="1"/>
        <v>59.180401063636396</v>
      </c>
      <c r="J41" s="1">
        <f t="shared" si="2"/>
        <v>-0.4775645363636585</v>
      </c>
      <c r="K41" s="2">
        <f t="shared" si="3"/>
        <v>-0.16208408103572444</v>
      </c>
    </row>
    <row r="42" spans="1:11" ht="12.75">
      <c r="A42">
        <v>3600</v>
      </c>
      <c r="B42" s="1">
        <v>60.287777727272726</v>
      </c>
      <c r="C42" s="1">
        <v>0.06153359012274025</v>
      </c>
      <c r="D42" s="1">
        <f t="shared" si="0"/>
        <v>0.0010206644272260834</v>
      </c>
      <c r="F42" s="1">
        <f>B42/IQB!B42</f>
        <v>1.3796777082623448</v>
      </c>
      <c r="G42" s="1">
        <f>B42/IQC!B42</f>
        <v>1.1632963407891301</v>
      </c>
      <c r="I42" s="1">
        <f t="shared" si="1"/>
        <v>60.87126966545458</v>
      </c>
      <c r="J42" s="1">
        <f t="shared" si="2"/>
        <v>-0.5834919381818509</v>
      </c>
      <c r="K42" s="2">
        <f t="shared" si="3"/>
        <v>-0.19803554784884975</v>
      </c>
    </row>
    <row r="43" spans="1:11" ht="12.75">
      <c r="A43">
        <v>3700</v>
      </c>
      <c r="B43" s="1">
        <v>61.84664496363636</v>
      </c>
      <c r="C43" s="1">
        <v>0.061848076374802684</v>
      </c>
      <c r="D43" s="1">
        <f t="shared" si="0"/>
        <v>0.0010000231445241236</v>
      </c>
      <c r="F43" s="1">
        <f>B43/IQB!B43</f>
        <v>1.379324562978311</v>
      </c>
      <c r="G43" s="1">
        <f>B43/IQC!B43</f>
        <v>1.1632189428540218</v>
      </c>
      <c r="I43" s="1">
        <f t="shared" si="1"/>
        <v>62.56213826727276</v>
      </c>
      <c r="J43" s="1">
        <f t="shared" si="2"/>
        <v>-0.7154933036364</v>
      </c>
      <c r="K43" s="2">
        <f t="shared" si="3"/>
        <v>-0.2428364457087972</v>
      </c>
    </row>
    <row r="44" spans="1:11" ht="12.75">
      <c r="A44">
        <v>3800</v>
      </c>
      <c r="B44" s="1">
        <v>63.378135890909064</v>
      </c>
      <c r="C44" s="1">
        <v>0.06275592221162904</v>
      </c>
      <c r="D44" s="1">
        <f t="shared" si="0"/>
        <v>0.0009901825184579266</v>
      </c>
      <c r="F44" s="1">
        <f>B44/IQB!B44</f>
        <v>1.3789597162151919</v>
      </c>
      <c r="G44" s="1">
        <f>B44/IQC!B44</f>
        <v>1.1631392090833306</v>
      </c>
      <c r="I44" s="1">
        <f t="shared" si="1"/>
        <v>64.25300686909094</v>
      </c>
      <c r="J44" s="1">
        <f t="shared" si="2"/>
        <v>-0.8748709781818746</v>
      </c>
      <c r="K44" s="2">
        <f t="shared" si="3"/>
        <v>-0.29692878705602593</v>
      </c>
    </row>
    <row r="45" spans="1:11" ht="12.75">
      <c r="A45">
        <v>3900</v>
      </c>
      <c r="B45" s="1">
        <v>64.88186</v>
      </c>
      <c r="C45" s="1">
        <v>0.06382422019474554</v>
      </c>
      <c r="D45" s="1">
        <f t="shared" si="0"/>
        <v>0.00098369899066928</v>
      </c>
      <c r="F45" s="1">
        <f>B45/IQB!B45</f>
        <v>1.3786495981933446</v>
      </c>
      <c r="G45" s="1">
        <f>B45/IQC!B45</f>
        <v>1.1630732742225338</v>
      </c>
      <c r="I45" s="1">
        <f t="shared" si="1"/>
        <v>65.94387547090912</v>
      </c>
      <c r="J45" s="1">
        <f t="shared" si="2"/>
        <v>-1.0620154709091167</v>
      </c>
      <c r="K45" s="2">
        <f t="shared" si="3"/>
        <v>-0.36044510959445997</v>
      </c>
    </row>
    <row r="46" spans="1:11" ht="12.75">
      <c r="A46">
        <v>4000</v>
      </c>
      <c r="B46" s="1">
        <v>66.35495589090911</v>
      </c>
      <c r="C46" s="1">
        <v>0.06481074564440295</v>
      </c>
      <c r="D46" s="1">
        <f t="shared" si="0"/>
        <v>0.0009767280344659573</v>
      </c>
      <c r="F46" s="1">
        <f>B46/IQB!B46</f>
        <v>1.3783198474824223</v>
      </c>
      <c r="G46" s="1">
        <f>B46/IQC!B46</f>
        <v>1.1630023636554134</v>
      </c>
      <c r="I46" s="1">
        <f t="shared" si="1"/>
        <v>67.6347440727273</v>
      </c>
      <c r="J46" s="1">
        <f t="shared" si="2"/>
        <v>-1.2797881818181907</v>
      </c>
      <c r="K46" s="2">
        <f t="shared" si="3"/>
        <v>-0.43435656455952715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Harding</dc:creator>
  <cp:keywords/>
  <dc:description/>
  <cp:lastModifiedBy>David Harding</cp:lastModifiedBy>
  <dcterms:created xsi:type="dcterms:W3CDTF">2005-03-29T00:18:01Z</dcterms:created>
  <dcterms:modified xsi:type="dcterms:W3CDTF">2007-04-23T23:40:40Z</dcterms:modified>
  <cp:category/>
  <cp:version/>
  <cp:contentType/>
  <cp:contentStatus/>
</cp:coreProperties>
</file>