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3080" tabRatio="599" activeTab="1"/>
  </bookViews>
  <sheets>
    <sheet name="key" sheetId="1" r:id="rId1"/>
    <sheet name="dipole strength" sheetId="2" r:id="rId2"/>
    <sheet name="quad strength" sheetId="3" r:id="rId3"/>
    <sheet name="harmonics (dipoles)" sheetId="4" r:id="rId4"/>
    <sheet name="harmonics (quads)" sheetId="5" r:id="rId5"/>
    <sheet name="hr_ref_runs.4125479" sheetId="6" r:id="rId6"/>
    <sheet name="hr_ref_runs.4126106" sheetId="7" r:id="rId7"/>
    <sheet name="hr_ref_runs.4126869" sheetId="8" r:id="rId8"/>
    <sheet name="hr_ref_runs.4126500" sheetId="9" r:id="rId9"/>
    <sheet name="hr_good_harms.4125479" sheetId="10" r:id="rId10"/>
    <sheet name="hr_good_harms.4126106" sheetId="11" r:id="rId11"/>
    <sheet name="hr_good_harms.4126869" sheetId="12" r:id="rId12"/>
    <sheet name="hr_good_harms.4126500" sheetId="13" r:id="rId13"/>
  </sheets>
  <definedNames/>
  <calcPr fullCalcOnLoad="1"/>
</workbook>
</file>

<file path=xl/sharedStrings.xml><?xml version="1.0" encoding="utf-8"?>
<sst xmlns="http://schemas.openxmlformats.org/spreadsheetml/2006/main" count="2166" uniqueCount="139">
  <si>
    <t>!</t>
  </si>
  <si>
    <t>Aug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</si>
  <si>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</si>
  <si>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</si>
  <si>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</si>
  <si>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</si>
  <si>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</si>
  <si>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</si>
  <si>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</si>
  <si>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</si>
  <si>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</si>
  <si>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</si>
  <si>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</si>
  <si>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</si>
  <si>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</si>
  <si>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</si>
  <si>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</si>
  <si>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</si>
  <si>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</si>
  <si>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B*dl</t>
  </si>
  <si>
    <t>Outer Dipole</t>
  </si>
  <si>
    <t>Inner Dipole</t>
  </si>
  <si>
    <t>normal quadrupole</t>
  </si>
  <si>
    <t>g*dl</t>
  </si>
  <si>
    <t>skew quadrupole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</si>
  <si>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</si>
  <si>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</si>
  <si>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</si>
  <si>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</si>
  <si>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</si>
  <si>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</si>
  <si>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</si>
  <si>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</si>
  <si>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</si>
  <si>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</si>
  <si>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</si>
  <si>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</si>
  <si>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</si>
  <si>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</si>
  <si>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</si>
  <si>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</si>
  <si>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</si>
  <si>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</si>
  <si>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</si>
  <si>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</si>
  <si>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</si>
  <si>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</si>
  <si>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</si>
  <si>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transfer function, T-m/A</t>
  </si>
  <si>
    <t>Intercept, T-m</t>
  </si>
  <si>
    <t>Booster trim measurements</t>
  </si>
  <si>
    <t>coil</t>
  </si>
  <si>
    <t>sequence</t>
  </si>
  <si>
    <t>probe</t>
  </si>
  <si>
    <t>MH830930</t>
  </si>
  <si>
    <t>length</t>
  </si>
  <si>
    <t>inches</t>
  </si>
  <si>
    <t>m</t>
  </si>
  <si>
    <t>(downward component)</t>
  </si>
  <si>
    <t>T</t>
  </si>
  <si>
    <t>contribution to field integral</t>
  </si>
  <si>
    <t>T-m</t>
  </si>
  <si>
    <t>outer dipole</t>
  </si>
  <si>
    <t>inner dipole</t>
  </si>
  <si>
    <t>normal quad</t>
  </si>
  <si>
    <t>skew quad</t>
  </si>
  <si>
    <t>measured B*dl for outer dipole at zero current</t>
  </si>
  <si>
    <t>dipole ref angle</t>
  </si>
  <si>
    <t>phase diff (2P1 - 4P1)</t>
  </si>
  <si>
    <t>degrees</t>
  </si>
  <si>
    <t>quad ref angle</t>
  </si>
  <si>
    <t>dipole - quad phase diff</t>
  </si>
  <si>
    <t>phase diff (outer - inner)</t>
  </si>
  <si>
    <t>phase diff (norm - skew)</t>
  </si>
  <si>
    <t>expected phase shift for inner dipole at max current</t>
  </si>
  <si>
    <t>nominal</t>
  </si>
  <si>
    <t>discrepancy</t>
  </si>
  <si>
    <t>possible explanation: outer dipole rotated wrt other coils by 10.5 degrees</t>
  </si>
  <si>
    <t>(multiplier for graph)</t>
  </si>
  <si>
    <t>g*dl (T)</t>
  </si>
  <si>
    <t>Intercept, T</t>
  </si>
  <si>
    <t>transfer function, T/A</t>
  </si>
  <si>
    <t>!_BTOD001-0</t>
  </si>
  <si>
    <t>rotating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</si>
  <si>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</si>
  <si>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</si>
  <si>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</si>
  <si>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</si>
  <si>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</si>
  <si>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</si>
  <si>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</si>
  <si>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</si>
  <si>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</si>
  <si>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</si>
  <si>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</si>
  <si>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!_harmonics</t>
  </si>
  <si>
    <t>reported</t>
  </si>
  <si>
    <t>in</t>
  </si>
  <si>
    <t>fixed</t>
  </si>
  <si>
    <t>frame</t>
  </si>
  <si>
    <t>!_psi_n0</t>
  </si>
  <si>
    <t>!_chi_n0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</si>
  <si>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</si>
  <si>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</si>
  <si>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</si>
  <si>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</si>
  <si>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</si>
  <si>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</si>
  <si>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</si>
  <si>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</si>
  <si>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</si>
  <si>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</si>
  <si>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</si>
  <si>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</si>
  <si>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</si>
  <si>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</si>
  <si>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</si>
  <si>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</si>
  <si>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</si>
  <si>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</si>
  <si>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</si>
  <si>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</si>
  <si>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</si>
  <si>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</si>
  <si>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</si>
  <si>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</si>
  <si>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</si>
  <si>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</si>
  <si>
    <t>b2</t>
  </si>
  <si>
    <t>a2</t>
  </si>
  <si>
    <t>!_BTID001-0</t>
  </si>
  <si>
    <t>!_BTNQ001-0</t>
  </si>
  <si>
    <t>b1</t>
  </si>
  <si>
    <t>a1</t>
  </si>
  <si>
    <t>strength (T)</t>
  </si>
  <si>
    <t>dipole strength (T-m)</t>
  </si>
  <si>
    <t>!_BTSQ001-0</t>
  </si>
  <si>
    <t>dipole angle (deg)</t>
  </si>
  <si>
    <t>Earth's magnetic field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</si>
</sst>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E+00"/>
    <numFmt numFmtId="167" formatCode="0.00000"/>
    <numFmt numFmtId="168" formatCode="0.0000"/>
    <numFmt numFmtId="169" formatCode="0.000"/>
    <numFmt numFmtId="170" formatCode="0.00000000"/>
    <numFmt numFmtId="171" formatCode="0.0000000"/>
    <numFmt numFmtId="172" formatCode="0.000000"/>
    <numFmt numFmtId="173" formatCode="0.0"/>
    <numFmt numFmtId="174" formatCode="0.00000E+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i/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2" fontId="0" fillId="0" borderId="3" xfId="0" applyNumberForma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B*dl, Booster trim dipoles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"/>
          <c:w val="0.9195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v>outer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'hr_ref_runs.4125479'!$C$4:$C$20</c:f>
              <c:numCache>
                <c:ptCount val="17"/>
                <c:pt idx="0">
                  <c:v>-0.225</c:v>
                </c:pt>
                <c:pt idx="1">
                  <c:v>-0.026</c:v>
                </c:pt>
                <c:pt idx="2">
                  <c:v>0.778</c:v>
                </c:pt>
                <c:pt idx="3">
                  <c:v>1.583</c:v>
                </c:pt>
                <c:pt idx="4">
                  <c:v>2.389</c:v>
                </c:pt>
                <c:pt idx="5">
                  <c:v>3.194</c:v>
                </c:pt>
                <c:pt idx="6">
                  <c:v>3.999</c:v>
                </c:pt>
                <c:pt idx="7">
                  <c:v>4.805</c:v>
                </c:pt>
                <c:pt idx="8">
                  <c:v>5.61</c:v>
                </c:pt>
                <c:pt idx="9">
                  <c:v>4.807</c:v>
                </c:pt>
                <c:pt idx="10">
                  <c:v>4.001</c:v>
                </c:pt>
                <c:pt idx="11">
                  <c:v>3.196</c:v>
                </c:pt>
                <c:pt idx="12">
                  <c:v>2.391</c:v>
                </c:pt>
                <c:pt idx="13">
                  <c:v>1.587</c:v>
                </c:pt>
                <c:pt idx="14">
                  <c:v>0.781</c:v>
                </c:pt>
                <c:pt idx="15">
                  <c:v>-0.024</c:v>
                </c:pt>
                <c:pt idx="16">
                  <c:v>-0.225</c:v>
                </c:pt>
              </c:numCache>
            </c:numRef>
          </c:xVal>
          <c:yVal>
            <c:numRef>
              <c:f>'hr_ref_runs.4125479'!$J$4:$J$20</c:f>
              <c:numCache>
                <c:ptCount val="17"/>
                <c:pt idx="0">
                  <c:v>-0.0002073125933516443</c:v>
                </c:pt>
                <c:pt idx="1">
                  <c:v>-0.00010190567484539768</c:v>
                </c:pt>
                <c:pt idx="2">
                  <c:v>0.00032171393456572597</c:v>
                </c:pt>
                <c:pt idx="3">
                  <c:v>0.0007438491228443266</c:v>
                </c:pt>
                <c:pt idx="4">
                  <c:v>0.0011662198237179287</c:v>
                </c:pt>
                <c:pt idx="5">
                  <c:v>0.0015883719653145005</c:v>
                </c:pt>
                <c:pt idx="6">
                  <c:v>0.0020105339698693065</c:v>
                </c:pt>
                <c:pt idx="7">
                  <c:v>0.0024328558039816137</c:v>
                </c:pt>
                <c:pt idx="8">
                  <c:v>0.002855627</c:v>
                </c:pt>
                <c:pt idx="9">
                  <c:v>0.0024341417864531707</c:v>
                </c:pt>
                <c:pt idx="10">
                  <c:v>0.002011950969143283</c:v>
                </c:pt>
                <c:pt idx="11">
                  <c:v>0.0015900241227201554</c:v>
                </c:pt>
                <c:pt idx="12">
                  <c:v>0.001167926955522972</c:v>
                </c:pt>
                <c:pt idx="13">
                  <c:v>0.000745518172773925</c:v>
                </c:pt>
                <c:pt idx="14">
                  <c:v>0.0003230330843868351</c:v>
                </c:pt>
                <c:pt idx="15">
                  <c:v>-0.00010143265897839964</c:v>
                </c:pt>
                <c:pt idx="16">
                  <c:v>-0.00020731290542377905</c:v>
                </c:pt>
              </c:numCache>
            </c:numRef>
          </c:yVal>
          <c:smooth val="1"/>
        </c:ser>
        <c:ser>
          <c:idx val="1"/>
          <c:order val="1"/>
          <c:tx>
            <c:v>inner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'hr_ref_runs.4126106'!$C$4:$C$14</c:f>
              <c:numCache>
                <c:ptCount val="11"/>
                <c:pt idx="0">
                  <c:v>-0.227</c:v>
                </c:pt>
                <c:pt idx="1">
                  <c:v>-0.026</c:v>
                </c:pt>
                <c:pt idx="2">
                  <c:v>0.778</c:v>
                </c:pt>
                <c:pt idx="3">
                  <c:v>1.585</c:v>
                </c:pt>
                <c:pt idx="4">
                  <c:v>2.389</c:v>
                </c:pt>
                <c:pt idx="5">
                  <c:v>3.193</c:v>
                </c:pt>
                <c:pt idx="6">
                  <c:v>2.391</c:v>
                </c:pt>
                <c:pt idx="7">
                  <c:v>1.585</c:v>
                </c:pt>
                <c:pt idx="8">
                  <c:v>0.78</c:v>
                </c:pt>
                <c:pt idx="9">
                  <c:v>-0.026</c:v>
                </c:pt>
                <c:pt idx="10">
                  <c:v>-0.226</c:v>
                </c:pt>
              </c:numCache>
            </c:numRef>
          </c:xVal>
          <c:yVal>
            <c:numRef>
              <c:f>'hr_ref_runs.4126106'!$J$4:$J$14</c:f>
              <c:numCache>
                <c:ptCount val="11"/>
                <c:pt idx="0">
                  <c:v>-0.00019668737077502645</c:v>
                </c:pt>
                <c:pt idx="1">
                  <c:v>-9.532804968135737E-06</c:v>
                </c:pt>
                <c:pt idx="2">
                  <c:v>0.0007417958137542517</c:v>
                </c:pt>
                <c:pt idx="3">
                  <c:v>0.0014925585610391977</c:v>
                </c:pt>
                <c:pt idx="4">
                  <c:v>0.0022435744080959333</c:v>
                </c:pt>
                <c:pt idx="5">
                  <c:v>0.002993599</c:v>
                </c:pt>
                <c:pt idx="6">
                  <c:v>0.002245003728597291</c:v>
                </c:pt>
                <c:pt idx="7">
                  <c:v>0.0014943287658849382</c:v>
                </c:pt>
                <c:pt idx="8">
                  <c:v>0.0007437453231145012</c:v>
                </c:pt>
                <c:pt idx="9">
                  <c:v>-8.781190694487922E-06</c:v>
                </c:pt>
                <c:pt idx="10">
                  <c:v>-0.0001968585513357241</c:v>
                </c:pt>
              </c:numCache>
            </c:numRef>
          </c:yVal>
          <c:smooth val="1"/>
        </c:ser>
        <c:axId val="41383618"/>
        <c:axId val="36908243"/>
      </c:scatterChart>
      <c:valAx>
        <c:axId val="41383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08243"/>
        <c:crosses val="autoZero"/>
        <c:crossBetween val="midCat"/>
        <c:dispUnits/>
      </c:valAx>
      <c:valAx>
        <c:axId val="36908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integral(B*dl),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1383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1715"/>
          <c:w val="0.12975"/>
          <c:h val="0.08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quadrupole strengths, Booster trim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"/>
          <c:w val="0.853"/>
          <c:h val="0.84125"/>
        </c:manualLayout>
      </c:layout>
      <c:scatterChart>
        <c:scatterStyle val="smoothMarker"/>
        <c:varyColors val="0"/>
        <c:ser>
          <c:idx val="0"/>
          <c:order val="0"/>
          <c:tx>
            <c:v>normal quad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'hr_ref_runs.4126869'!$C$4:$C$14</c:f>
              <c:numCache>
                <c:ptCount val="11"/>
                <c:pt idx="0">
                  <c:v>-0.226</c:v>
                </c:pt>
                <c:pt idx="1">
                  <c:v>-0.026</c:v>
                </c:pt>
                <c:pt idx="2">
                  <c:v>0.225</c:v>
                </c:pt>
                <c:pt idx="3">
                  <c:v>0.476</c:v>
                </c:pt>
                <c:pt idx="4">
                  <c:v>0.728</c:v>
                </c:pt>
                <c:pt idx="5">
                  <c:v>0.98</c:v>
                </c:pt>
                <c:pt idx="6">
                  <c:v>0.729</c:v>
                </c:pt>
                <c:pt idx="7">
                  <c:v>0.477</c:v>
                </c:pt>
                <c:pt idx="8">
                  <c:v>0.225</c:v>
                </c:pt>
                <c:pt idx="9">
                  <c:v>-0.027</c:v>
                </c:pt>
                <c:pt idx="10">
                  <c:v>-0.227</c:v>
                </c:pt>
              </c:numCache>
            </c:numRef>
          </c:xVal>
          <c:yVal>
            <c:numRef>
              <c:f>'hr_ref_runs.4126869'!$J$4:$J$14</c:f>
              <c:numCache>
                <c:ptCount val="11"/>
                <c:pt idx="0">
                  <c:v>-0.004677752922429876</c:v>
                </c:pt>
                <c:pt idx="1">
                  <c:v>-0.0005217016098058024</c:v>
                </c:pt>
                <c:pt idx="2">
                  <c:v>0.0047182830891722965</c:v>
                </c:pt>
                <c:pt idx="3">
                  <c:v>0.009936534797600736</c:v>
                </c:pt>
                <c:pt idx="4">
                  <c:v>0.015182769075012764</c:v>
                </c:pt>
                <c:pt idx="5">
                  <c:v>0.02040285</c:v>
                </c:pt>
                <c:pt idx="6">
                  <c:v>0.015172794675572449</c:v>
                </c:pt>
                <c:pt idx="7">
                  <c:v>0.009949579986361331</c:v>
                </c:pt>
                <c:pt idx="8">
                  <c:v>0.004725514260612106</c:v>
                </c:pt>
                <c:pt idx="9">
                  <c:v>-0.0005119780017989536</c:v>
                </c:pt>
                <c:pt idx="10">
                  <c:v>-0.004688910608495036</c:v>
                </c:pt>
              </c:numCache>
            </c:numRef>
          </c:yVal>
          <c:smooth val="1"/>
        </c:ser>
        <c:ser>
          <c:idx val="1"/>
          <c:order val="1"/>
          <c:tx>
            <c:v>10 * skew quad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'hr_ref_runs.4126500'!$C$4:$C$12</c:f>
              <c:numCache>
                <c:ptCount val="9"/>
                <c:pt idx="0">
                  <c:v>-0.225</c:v>
                </c:pt>
                <c:pt idx="1">
                  <c:v>-0.025</c:v>
                </c:pt>
                <c:pt idx="2">
                  <c:v>0.066</c:v>
                </c:pt>
                <c:pt idx="3">
                  <c:v>0.155</c:v>
                </c:pt>
                <c:pt idx="4">
                  <c:v>0.247</c:v>
                </c:pt>
                <c:pt idx="5">
                  <c:v>0.155</c:v>
                </c:pt>
                <c:pt idx="6">
                  <c:v>0.065</c:v>
                </c:pt>
                <c:pt idx="7">
                  <c:v>-0.026</c:v>
                </c:pt>
                <c:pt idx="8">
                  <c:v>-0.226</c:v>
                </c:pt>
              </c:numCache>
            </c:numRef>
          </c:xVal>
          <c:yVal>
            <c:numRef>
              <c:f>'hr_ref_runs.4126500'!$K$4:$K$12</c:f>
              <c:numCache>
                <c:ptCount val="9"/>
                <c:pt idx="0">
                  <c:v>-0.019228992362423526</c:v>
                </c:pt>
                <c:pt idx="1">
                  <c:v>-0.002219435246760735</c:v>
                </c:pt>
                <c:pt idx="2">
                  <c:v>0.005464532114885217</c:v>
                </c:pt>
                <c:pt idx="3">
                  <c:v>0.013098565360905017</c:v>
                </c:pt>
                <c:pt idx="4">
                  <c:v>0.02080643</c:v>
                </c:pt>
                <c:pt idx="5">
                  <c:v>0.01310950197491834</c:v>
                </c:pt>
                <c:pt idx="6">
                  <c:v>0.0054360283526108935</c:v>
                </c:pt>
                <c:pt idx="7">
                  <c:v>-0.0022730536222811044</c:v>
                </c:pt>
                <c:pt idx="8">
                  <c:v>-0.019186223797492855</c:v>
                </c:pt>
              </c:numCache>
            </c:numRef>
          </c:yVal>
          <c:smooth val="1"/>
        </c:ser>
        <c:axId val="63738732"/>
        <c:axId val="36777677"/>
      </c:scatterChart>
      <c:valAx>
        <c:axId val="6373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77677"/>
        <c:crosses val="autoZero"/>
        <c:crossBetween val="midCat"/>
        <c:dispUnits/>
      </c:valAx>
      <c:valAx>
        <c:axId val="3677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 (g*dl),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3738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5"/>
          <c:y val="0.7745"/>
          <c:w val="0.15425"/>
          <c:h val="0.06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Booster trim, dipole coils, harmonics at operating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75"/>
          <c:w val="0.848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outer dipole, 5.6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'hr_good_harms.4125479'!$J$3:$U$3</c:f>
              <c:strCache>
                <c:ptCount val="12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b10</c:v>
                </c:pt>
                <c:pt idx="6">
                  <c:v>a2</c:v>
                </c:pt>
                <c:pt idx="7">
                  <c:v>a3</c:v>
                </c:pt>
                <c:pt idx="8">
                  <c:v>a4</c:v>
                </c:pt>
                <c:pt idx="9">
                  <c:v>a5</c:v>
                </c:pt>
                <c:pt idx="10">
                  <c:v>a6</c:v>
                </c:pt>
                <c:pt idx="11">
                  <c:v>a10</c:v>
                </c:pt>
              </c:strCache>
            </c:strRef>
          </c:cat>
          <c:val>
            <c:numRef>
              <c:f>'hr_good_harms.4125479'!$J$12:$U$12</c:f>
              <c:numCache>
                <c:ptCount val="12"/>
                <c:pt idx="0">
                  <c:v>41.9546</c:v>
                </c:pt>
                <c:pt idx="1">
                  <c:v>7.05719</c:v>
                </c:pt>
                <c:pt idx="2">
                  <c:v>2.29554</c:v>
                </c:pt>
                <c:pt idx="3">
                  <c:v>-8.72788</c:v>
                </c:pt>
                <c:pt idx="4">
                  <c:v>0.00273033</c:v>
                </c:pt>
                <c:pt idx="5">
                  <c:v>2.29554</c:v>
                </c:pt>
                <c:pt idx="6">
                  <c:v>7.9327</c:v>
                </c:pt>
                <c:pt idx="7">
                  <c:v>-0.833338</c:v>
                </c:pt>
                <c:pt idx="8">
                  <c:v>-0.899889</c:v>
                </c:pt>
                <c:pt idx="9">
                  <c:v>-0.08797369999999999</c:v>
                </c:pt>
                <c:pt idx="10">
                  <c:v>-0.057918000000000004</c:v>
                </c:pt>
                <c:pt idx="11">
                  <c:v>-0.899889</c:v>
                </c:pt>
              </c:numCache>
            </c:numRef>
          </c:val>
        </c:ser>
        <c:ser>
          <c:idx val="1"/>
          <c:order val="1"/>
          <c:tx>
            <c:v>inner dipole, 3.2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'hr_good_harms.4125479'!$J$3:$U$3</c:f>
              <c:strCache>
                <c:ptCount val="12"/>
                <c:pt idx="0">
                  <c:v>b2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b10</c:v>
                </c:pt>
                <c:pt idx="6">
                  <c:v>a2</c:v>
                </c:pt>
                <c:pt idx="7">
                  <c:v>a3</c:v>
                </c:pt>
                <c:pt idx="8">
                  <c:v>a4</c:v>
                </c:pt>
                <c:pt idx="9">
                  <c:v>a5</c:v>
                </c:pt>
                <c:pt idx="10">
                  <c:v>a6</c:v>
                </c:pt>
                <c:pt idx="11">
                  <c:v>a10</c:v>
                </c:pt>
              </c:strCache>
            </c:strRef>
          </c:cat>
          <c:val>
            <c:numRef>
              <c:f>'hr_good_harms.4126106'!$J$9:$U$9</c:f>
              <c:numCache>
                <c:ptCount val="12"/>
                <c:pt idx="0">
                  <c:v>-7.52336</c:v>
                </c:pt>
                <c:pt idx="1">
                  <c:v>33.1579</c:v>
                </c:pt>
                <c:pt idx="2">
                  <c:v>0.965076</c:v>
                </c:pt>
                <c:pt idx="3">
                  <c:v>15.2468</c:v>
                </c:pt>
                <c:pt idx="4">
                  <c:v>-0.0170813</c:v>
                </c:pt>
                <c:pt idx="5">
                  <c:v>0.965076</c:v>
                </c:pt>
                <c:pt idx="6">
                  <c:v>-4.36759</c:v>
                </c:pt>
                <c:pt idx="7">
                  <c:v>-56.7402</c:v>
                </c:pt>
                <c:pt idx="8">
                  <c:v>0.27393700000000004</c:v>
                </c:pt>
                <c:pt idx="9">
                  <c:v>-10.687800000000001</c:v>
                </c:pt>
                <c:pt idx="10">
                  <c:v>-0.08535469999999999</c:v>
                </c:pt>
                <c:pt idx="11">
                  <c:v>0.27393700000000004</c:v>
                </c:pt>
              </c:numCache>
            </c:numRef>
          </c:val>
        </c:ser>
        <c:axId val="62563638"/>
        <c:axId val="26201831"/>
      </c:barChart>
      <c:catAx>
        <c:axId val="6256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 (3=sextupole)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auto val="1"/>
        <c:lblOffset val="100"/>
        <c:noMultiLvlLbl val="0"/>
      </c:catAx>
      <c:valAx>
        <c:axId val="2620183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bn or an,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256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25"/>
          <c:y val="0.18175"/>
          <c:w val="0.15225"/>
          <c:h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Booster trim, quadrupole coils, harmonics at operating current
(dipole magnitude 9e-5 T-m)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75"/>
          <c:w val="0.8487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normal quad, 1.0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'hr_good_harms.4126869'!$M$3:$X$3</c:f>
              <c:strCache>
                <c:ptCount val="12"/>
                <c:pt idx="0">
                  <c:v>b1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b10</c:v>
                </c:pt>
                <c:pt idx="6">
                  <c:v>a1</c:v>
                </c:pt>
                <c:pt idx="7">
                  <c:v>a3</c:v>
                </c:pt>
                <c:pt idx="8">
                  <c:v>a4</c:v>
                </c:pt>
                <c:pt idx="9">
                  <c:v>a5</c:v>
                </c:pt>
                <c:pt idx="10">
                  <c:v>a6</c:v>
                </c:pt>
                <c:pt idx="11">
                  <c:v>a10</c:v>
                </c:pt>
              </c:strCache>
            </c:strRef>
          </c:cat>
          <c:val>
            <c:numRef>
              <c:f>'hr_good_harms.4126869'!$M$9:$X$9</c:f>
              <c:numCache>
                <c:ptCount val="12"/>
                <c:pt idx="0">
                  <c:v>-1015.35</c:v>
                </c:pt>
                <c:pt idx="1">
                  <c:v>2.77671</c:v>
                </c:pt>
                <c:pt idx="2">
                  <c:v>11.177100000000001</c:v>
                </c:pt>
                <c:pt idx="3">
                  <c:v>-2.29337</c:v>
                </c:pt>
                <c:pt idx="4">
                  <c:v>-16.6849</c:v>
                </c:pt>
                <c:pt idx="5">
                  <c:v>11.177100000000001</c:v>
                </c:pt>
                <c:pt idx="6">
                  <c:v>1320.22</c:v>
                </c:pt>
                <c:pt idx="7">
                  <c:v>-5.7634</c:v>
                </c:pt>
                <c:pt idx="8">
                  <c:v>6.73953</c:v>
                </c:pt>
                <c:pt idx="9">
                  <c:v>1.9089399999999999</c:v>
                </c:pt>
                <c:pt idx="10">
                  <c:v>-0.293276</c:v>
                </c:pt>
                <c:pt idx="11">
                  <c:v>6.73953</c:v>
                </c:pt>
              </c:numCache>
            </c:numRef>
          </c:val>
        </c:ser>
        <c:ser>
          <c:idx val="1"/>
          <c:order val="1"/>
          <c:tx>
            <c:v>skew quad, 0.25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'hr_good_harms.4126869'!$M$3:$X$3</c:f>
              <c:strCache>
                <c:ptCount val="12"/>
                <c:pt idx="0">
                  <c:v>b1</c:v>
                </c:pt>
                <c:pt idx="1">
                  <c:v>b3</c:v>
                </c:pt>
                <c:pt idx="2">
                  <c:v>b4</c:v>
                </c:pt>
                <c:pt idx="3">
                  <c:v>b5</c:v>
                </c:pt>
                <c:pt idx="4">
                  <c:v>b6</c:v>
                </c:pt>
                <c:pt idx="5">
                  <c:v>b10</c:v>
                </c:pt>
                <c:pt idx="6">
                  <c:v>a1</c:v>
                </c:pt>
                <c:pt idx="7">
                  <c:v>a3</c:v>
                </c:pt>
                <c:pt idx="8">
                  <c:v>a4</c:v>
                </c:pt>
                <c:pt idx="9">
                  <c:v>a5</c:v>
                </c:pt>
                <c:pt idx="10">
                  <c:v>a6</c:v>
                </c:pt>
                <c:pt idx="11">
                  <c:v>a10</c:v>
                </c:pt>
              </c:strCache>
            </c:strRef>
          </c:cat>
          <c:val>
            <c:numRef>
              <c:f>'hr_good_harms.4126500'!$M$8:$X$8</c:f>
              <c:numCache>
                <c:ptCount val="12"/>
                <c:pt idx="0">
                  <c:v>-13336.8</c:v>
                </c:pt>
                <c:pt idx="1">
                  <c:v>-23.9408</c:v>
                </c:pt>
                <c:pt idx="2">
                  <c:v>6.74172</c:v>
                </c:pt>
                <c:pt idx="3">
                  <c:v>4.68266</c:v>
                </c:pt>
                <c:pt idx="4">
                  <c:v>88.2902</c:v>
                </c:pt>
                <c:pt idx="5">
                  <c:v>6.74172</c:v>
                </c:pt>
                <c:pt idx="6">
                  <c:v>-10306.699999999999</c:v>
                </c:pt>
                <c:pt idx="7">
                  <c:v>-103.967</c:v>
                </c:pt>
                <c:pt idx="8">
                  <c:v>-13.1562</c:v>
                </c:pt>
                <c:pt idx="9">
                  <c:v>10.4257</c:v>
                </c:pt>
                <c:pt idx="10">
                  <c:v>-17.319</c:v>
                </c:pt>
                <c:pt idx="11">
                  <c:v>-13.1562</c:v>
                </c:pt>
              </c:numCache>
            </c:numRef>
          </c:val>
        </c:ser>
        <c:axId val="34489888"/>
        <c:axId val="41973537"/>
      </c:barChart>
      <c:catAx>
        <c:axId val="3448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 number (3=sextupole)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3537"/>
        <c:crosses val="autoZero"/>
        <c:auto val="1"/>
        <c:lblOffset val="100"/>
        <c:noMultiLvlLbl val="0"/>
      </c:catAx>
      <c:valAx>
        <c:axId val="41973537"/>
        <c:scaling>
          <c:orientation val="minMax"/>
          <c:max val="125"/>
          <c:min val="-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bn or an,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448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75"/>
          <c:y val="0.18175"/>
          <c:w val="0.17425"/>
          <c:h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0.19025</cdr:x>
      <cdr:y>0.88</cdr:y>
    </cdr:from>
    <cdr:to>
      <cdr:x>0.44625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5219700"/>
          <a:ext cx="2219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offset consistent with earth magnetic field</a:t>
          </a:r>
        </a:p>
      </cdr:txBody>
    </cdr:sp>
  </cdr:relSizeAnchor>
  <cdr:relSizeAnchor xmlns:cdr="http://schemas.openxmlformats.org/drawingml/2006/chartDrawing">
    <cdr:from>
      <cdr:x>0.18125</cdr:x>
      <cdr:y>0.8615</cdr:y>
    </cdr:from>
    <cdr:to>
      <cdr:x>0.19025</cdr:x>
      <cdr:y>0.88</cdr:y>
    </cdr:to>
    <cdr:sp>
      <cdr:nvSpPr>
        <cdr:cNvPr id="2" name="Line 2"/>
        <cdr:cNvSpPr>
          <a:spLocks/>
        </cdr:cNvSpPr>
      </cdr:nvSpPr>
      <cdr:spPr>
        <a:xfrm flipH="1" flipV="1">
          <a:off x="1571625" y="5105400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0.47025</cdr:y>
    </cdr:from>
    <cdr:to>
      <cdr:x>0.85</cdr:x>
      <cdr:y>0.50825</cdr:y>
    </cdr:to>
    <cdr:sp>
      <cdr:nvSpPr>
        <cdr:cNvPr id="3" name="TextBox 3"/>
        <cdr:cNvSpPr txBox="1">
          <a:spLocks noChangeArrowheads="1"/>
        </cdr:cNvSpPr>
      </cdr:nvSpPr>
      <cdr:spPr>
        <a:xfrm>
          <a:off x="5562600" y="2781300"/>
          <a:ext cx="1809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transfer function = 5.2 gauss-m/A</a:t>
          </a:r>
        </a:p>
      </cdr:txBody>
    </cdr:sp>
  </cdr:relSizeAnchor>
  <cdr:relSizeAnchor xmlns:cdr="http://schemas.openxmlformats.org/drawingml/2006/chartDrawing">
    <cdr:from>
      <cdr:x>0.20025</cdr:x>
      <cdr:y>0.43325</cdr:y>
    </cdr:from>
    <cdr:to>
      <cdr:x>0.4075</cdr:x>
      <cdr:y>0.471</cdr:y>
    </cdr:to>
    <cdr:sp>
      <cdr:nvSpPr>
        <cdr:cNvPr id="4" name="TextBox 4"/>
        <cdr:cNvSpPr txBox="1">
          <a:spLocks noChangeArrowheads="1"/>
        </cdr:cNvSpPr>
      </cdr:nvSpPr>
      <cdr:spPr>
        <a:xfrm>
          <a:off x="1733550" y="2562225"/>
          <a:ext cx="1800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transfer function = 9.3 gauss-m/A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0.3165</cdr:y>
    </cdr:from>
    <cdr:to>
      <cdr:x>0.79625</cdr:x>
      <cdr:y>0.356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1876425"/>
          <a:ext cx="1790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transfer function = 208 gauss/A</a:t>
          </a:r>
        </a:p>
      </cdr:txBody>
    </cdr:sp>
  </cdr:relSizeAnchor>
  <cdr:relSizeAnchor xmlns:cdr="http://schemas.openxmlformats.org/drawingml/2006/chartDrawing">
    <cdr:from>
      <cdr:x>0.37375</cdr:x>
      <cdr:y>0.2255</cdr:y>
    </cdr:from>
    <cdr:to>
      <cdr:x>0.58125</cdr:x>
      <cdr:y>0.265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1333500"/>
          <a:ext cx="1800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transfer function = 85 gauss/A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5" sqref="I15"/>
    </sheetView>
  </sheetViews>
  <sheetFormatPr defaultColWidth="9.140625" defaultRowHeight="12.75"/>
  <cols>
    <col min="1" max="1" width="11.140625" style="0" customWidth="1"/>
    <col min="3" max="3" width="13.28125" style="0" customWidth="1"/>
    <col min="4" max="5" width="12.28125" style="0" customWidth="1"/>
    <col min="6" max="6" width="11.8515625" style="0" customWidth="1"/>
    <col min="7" max="7" width="12.00390625" style="0" customWidth="1"/>
    <col min="9" max="9" width="10.140625" style="0" customWidth="1"/>
  </cols>
  <sheetData>
    <row r="1" spans="1:7" ht="20.25">
      <c r="A1" s="20" t="s">
        <v>50</v>
      </c>
      <c r="F1" t="s">
        <v>53</v>
      </c>
      <c r="G1" t="s">
        <v>54</v>
      </c>
    </row>
    <row r="2" spans="6:11" ht="12.75">
      <c r="F2" t="s">
        <v>55</v>
      </c>
      <c r="H2">
        <v>75</v>
      </c>
      <c r="I2" t="s">
        <v>56</v>
      </c>
      <c r="J2">
        <f>H2*0.0254</f>
        <v>1.905</v>
      </c>
      <c r="K2" t="s">
        <v>57</v>
      </c>
    </row>
    <row r="3" spans="6:11" ht="12.75">
      <c r="F3" t="s">
        <v>68</v>
      </c>
      <c r="J3">
        <v>109</v>
      </c>
      <c r="K3" t="s">
        <v>69</v>
      </c>
    </row>
    <row r="5" ht="12.75">
      <c r="F5" t="s">
        <v>138</v>
      </c>
    </row>
    <row r="6" spans="6:11" ht="12.75">
      <c r="F6" t="s">
        <v>58</v>
      </c>
      <c r="J6" s="1">
        <v>-5.2E-05</v>
      </c>
      <c r="K6" t="s">
        <v>59</v>
      </c>
    </row>
    <row r="7" spans="6:11" ht="12.75">
      <c r="F7" t="s">
        <v>60</v>
      </c>
      <c r="J7" s="1">
        <f>J6*J2</f>
        <v>-9.905999999999999E-05</v>
      </c>
      <c r="K7" t="s">
        <v>61</v>
      </c>
    </row>
    <row r="8" spans="6:11" ht="12.75">
      <c r="F8" t="s">
        <v>66</v>
      </c>
      <c r="J8" s="1">
        <f>'hr_ref_runs.4125479'!B39</f>
        <v>-8.776975418338493E-05</v>
      </c>
      <c r="K8" t="s">
        <v>61</v>
      </c>
    </row>
    <row r="9" spans="6:11" ht="12.75">
      <c r="F9" t="s">
        <v>74</v>
      </c>
      <c r="J9" s="10">
        <f>DEGREES(ATAN2('hr_ref_runs.4126106'!J9,J8))</f>
        <v>-1.6793820003294357</v>
      </c>
      <c r="K9" t="s">
        <v>69</v>
      </c>
    </row>
    <row r="11" spans="1:7" ht="38.25">
      <c r="A11" s="11" t="s">
        <v>51</v>
      </c>
      <c r="B11" s="11" t="s">
        <v>52</v>
      </c>
      <c r="C11" s="11" t="s">
        <v>67</v>
      </c>
      <c r="D11" s="12" t="s">
        <v>72</v>
      </c>
      <c r="E11" s="11" t="s">
        <v>70</v>
      </c>
      <c r="F11" s="12" t="s">
        <v>71</v>
      </c>
      <c r="G11" s="12" t="s">
        <v>73</v>
      </c>
    </row>
    <row r="12" spans="1:7" ht="12.75">
      <c r="A12" s="19" t="s">
        <v>62</v>
      </c>
      <c r="B12" s="11">
        <v>4125479</v>
      </c>
      <c r="C12" s="11">
        <f>'hr_ref_runs.4125479'!M1</f>
        <v>155.947</v>
      </c>
      <c r="D12" s="11"/>
      <c r="E12" s="11"/>
      <c r="F12" s="11"/>
      <c r="G12" s="11"/>
    </row>
    <row r="13" spans="1:7" ht="12.75">
      <c r="A13" s="19" t="s">
        <v>63</v>
      </c>
      <c r="B13" s="11">
        <v>4126106</v>
      </c>
      <c r="C13" s="11">
        <f>'hr_ref_runs.4126106'!M1</f>
        <v>-101.485</v>
      </c>
      <c r="D13" s="11">
        <f>C12-C13-360</f>
        <v>-102.56799999999998</v>
      </c>
      <c r="E13" s="11"/>
      <c r="F13" s="11"/>
      <c r="G13" s="11"/>
    </row>
    <row r="14" spans="1:7" ht="12.75">
      <c r="A14" s="19" t="s">
        <v>64</v>
      </c>
      <c r="B14" s="11">
        <v>4126869</v>
      </c>
      <c r="C14" s="11"/>
      <c r="D14" s="11"/>
      <c r="E14" s="11">
        <f>'hr_ref_runs.4126869'!M1</f>
        <v>-154.094</v>
      </c>
      <c r="F14" s="13">
        <f>C12-E14-J3-360</f>
        <v>-158.959</v>
      </c>
      <c r="G14" s="11"/>
    </row>
    <row r="15" spans="1:7" ht="12.75">
      <c r="A15" s="19" t="s">
        <v>65</v>
      </c>
      <c r="B15" s="11">
        <v>4126500</v>
      </c>
      <c r="C15" s="11"/>
      <c r="D15" s="11"/>
      <c r="E15" s="11">
        <f>'hr_ref_runs.4126500'!M1</f>
        <v>115.14</v>
      </c>
      <c r="F15" s="11"/>
      <c r="G15" s="11">
        <f>E14-E15+360</f>
        <v>90.76600000000002</v>
      </c>
    </row>
    <row r="16" spans="1:7" ht="12.75">
      <c r="A16" s="19"/>
      <c r="B16" s="11"/>
      <c r="C16" s="11"/>
      <c r="D16" s="11"/>
      <c r="E16" s="11"/>
      <c r="F16" s="14"/>
      <c r="G16" s="11"/>
    </row>
    <row r="17" spans="1:7" ht="12.75">
      <c r="A17" s="19" t="s">
        <v>75</v>
      </c>
      <c r="B17" s="11"/>
      <c r="C17" s="11"/>
      <c r="D17" s="15">
        <f>-90+J9</f>
        <v>-91.67938200032944</v>
      </c>
      <c r="E17" s="11"/>
      <c r="F17" s="11">
        <v>-180</v>
      </c>
      <c r="G17" s="11"/>
    </row>
    <row r="18" spans="1:7" ht="12.75">
      <c r="A18" s="19" t="s">
        <v>76</v>
      </c>
      <c r="B18" s="11"/>
      <c r="C18" s="11"/>
      <c r="D18" s="16">
        <f>D17-D13</f>
        <v>10.888617999670544</v>
      </c>
      <c r="E18" s="11"/>
      <c r="F18" s="16">
        <f>0.5*(F14-F17)</f>
        <v>10.520499999999998</v>
      </c>
      <c r="G18" s="11"/>
    </row>
    <row r="20" ht="12.75">
      <c r="A20" t="s"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J4" sqref="J4"/>
    </sheetView>
  </sheetViews>
  <sheetFormatPr defaultColWidth="9.140625" defaultRowHeight="12.75"/>
  <cols>
    <col min="1" max="1" width="20.57421875" style="0" bestFit="1" customWidth="1"/>
    <col min="2" max="2" width="13.140625" style="0" bestFit="1" customWidth="1"/>
    <col min="3" max="3" width="13.7109375" style="0" bestFit="1" customWidth="1"/>
    <col min="4" max="4" width="12.57421875" style="0" bestFit="1" customWidth="1"/>
    <col min="5" max="5" width="12.421875" style="0" bestFit="1" customWidth="1"/>
    <col min="6" max="6" width="13.57421875" style="0" bestFit="1" customWidth="1"/>
    <col min="7" max="7" width="12.00390625" style="0" bestFit="1" customWidth="1"/>
    <col min="8" max="8" width="13.140625" style="0" bestFit="1" customWidth="1"/>
    <col min="9" max="9" width="12.28125" style="0" bestFit="1" customWidth="1"/>
    <col min="10" max="10" width="11.00390625" style="0" bestFit="1" customWidth="1"/>
  </cols>
  <sheetData>
    <row r="1" spans="1:15" ht="15.75">
      <c r="A1" t="s">
        <v>0</v>
      </c>
      <c r="B1" t="s">
        <v>1</v>
      </c>
      <c r="C1">
        <v>20</v>
      </c>
      <c r="D1">
        <v>2003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>
        <v>4125479</v>
      </c>
      <c r="L1" t="s">
        <v>15</v>
      </c>
      <c r="M1">
        <f>F12</f>
        <v>155.947</v>
      </c>
      <c r="O1" s="4" t="s">
        <v>20</v>
      </c>
    </row>
    <row r="2" spans="1:4" ht="12.75">
      <c r="A2" t="s">
        <v>0</v>
      </c>
      <c r="B2" t="s">
        <v>7</v>
      </c>
      <c r="C2" t="s">
        <v>8</v>
      </c>
      <c r="D2" t="s">
        <v>9</v>
      </c>
    </row>
    <row r="3" spans="1:10" ht="12.7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s="3" t="s">
        <v>19</v>
      </c>
    </row>
    <row r="4" spans="1:10" ht="12.75">
      <c r="A4">
        <v>4125504</v>
      </c>
      <c r="B4">
        <v>-0.2</v>
      </c>
      <c r="C4">
        <v>-0.225</v>
      </c>
      <c r="D4" s="2">
        <v>0.0002074401</v>
      </c>
      <c r="E4">
        <v>-90</v>
      </c>
      <c r="F4">
        <v>-22.044</v>
      </c>
      <c r="G4" s="1">
        <v>-3.894947E-05</v>
      </c>
      <c r="H4" s="1">
        <v>1.623665E-05</v>
      </c>
      <c r="I4" s="1">
        <v>1.230679E-07</v>
      </c>
      <c r="J4" s="2">
        <f>D4*COS(RADIANS(F4-$M$1))</f>
        <v>-0.0002073125933516443</v>
      </c>
    </row>
    <row r="5" spans="1:10" ht="12.75">
      <c r="A5">
        <v>4125539</v>
      </c>
      <c r="B5">
        <v>0</v>
      </c>
      <c r="C5">
        <v>-0.026</v>
      </c>
      <c r="D5" s="2">
        <v>0.0001021529</v>
      </c>
      <c r="E5">
        <v>-90</v>
      </c>
      <c r="F5">
        <v>-20.066</v>
      </c>
      <c r="G5" s="1">
        <v>-3.886729E-05</v>
      </c>
      <c r="H5" s="1">
        <v>8.205139E-06</v>
      </c>
      <c r="I5" s="1">
        <v>1.599272E-07</v>
      </c>
      <c r="J5" s="2">
        <f aca="true" t="shared" si="0" ref="J5:J20">D5*COS(RADIANS(F5-$M$1))</f>
        <v>-0.00010190567484539768</v>
      </c>
    </row>
    <row r="6" spans="1:10" ht="12.75">
      <c r="A6">
        <v>4125572</v>
      </c>
      <c r="B6">
        <v>0.8</v>
      </c>
      <c r="C6">
        <v>0.778</v>
      </c>
      <c r="D6" s="2">
        <v>0.0003217753</v>
      </c>
      <c r="E6">
        <v>90</v>
      </c>
      <c r="F6">
        <v>154.828</v>
      </c>
      <c r="G6" s="1">
        <v>-3.894727E-05</v>
      </c>
      <c r="H6" s="1">
        <v>2.373362E-05</v>
      </c>
      <c r="I6" s="1">
        <v>1.247231E-07</v>
      </c>
      <c r="J6" s="2">
        <f t="shared" si="0"/>
        <v>0.00032171393456572597</v>
      </c>
    </row>
    <row r="7" spans="1:10" ht="12.75">
      <c r="A7">
        <v>4125605</v>
      </c>
      <c r="B7">
        <v>1.6</v>
      </c>
      <c r="C7">
        <v>1.583</v>
      </c>
      <c r="D7" s="2">
        <v>0.0007438668</v>
      </c>
      <c r="E7">
        <v>90</v>
      </c>
      <c r="F7">
        <v>155.552</v>
      </c>
      <c r="G7" s="1">
        <v>-3.867476E-05</v>
      </c>
      <c r="H7" s="1">
        <v>5.577045E-05</v>
      </c>
      <c r="I7" s="1">
        <v>1.424012E-07</v>
      </c>
      <c r="J7" s="2">
        <f t="shared" si="0"/>
        <v>0.0007438491228443266</v>
      </c>
    </row>
    <row r="8" spans="1:10" ht="12.75">
      <c r="A8">
        <v>4125638</v>
      </c>
      <c r="B8">
        <v>2.4</v>
      </c>
      <c r="C8">
        <v>2.389</v>
      </c>
      <c r="D8" s="2">
        <v>0.001166227</v>
      </c>
      <c r="E8">
        <v>90</v>
      </c>
      <c r="F8">
        <v>155.746</v>
      </c>
      <c r="G8" s="1">
        <v>-3.865993E-05</v>
      </c>
      <c r="H8" s="1">
        <v>8.800231E-05</v>
      </c>
      <c r="I8" s="1">
        <v>1.512114E-07</v>
      </c>
      <c r="J8" s="2">
        <f t="shared" si="0"/>
        <v>0.0011662198237179287</v>
      </c>
    </row>
    <row r="9" spans="1:10" ht="12.75">
      <c r="A9">
        <v>4125671</v>
      </c>
      <c r="B9">
        <v>3.2</v>
      </c>
      <c r="C9">
        <v>3.194</v>
      </c>
      <c r="D9" s="2">
        <v>0.001588375</v>
      </c>
      <c r="E9">
        <v>90</v>
      </c>
      <c r="F9">
        <v>155.835</v>
      </c>
      <c r="G9" s="1">
        <v>-3.912407E-05</v>
      </c>
      <c r="H9" s="1">
        <v>0.0001196549</v>
      </c>
      <c r="I9" s="1">
        <v>1.266796E-07</v>
      </c>
      <c r="J9" s="2">
        <f t="shared" si="0"/>
        <v>0.0015883719653145005</v>
      </c>
    </row>
    <row r="10" spans="1:10" ht="12.75">
      <c r="A10">
        <v>4125704</v>
      </c>
      <c r="B10">
        <v>4</v>
      </c>
      <c r="C10">
        <v>3.999</v>
      </c>
      <c r="D10" s="2">
        <v>0.002010535</v>
      </c>
      <c r="E10">
        <v>90</v>
      </c>
      <c r="F10">
        <v>155.889</v>
      </c>
      <c r="G10" s="1">
        <v>-3.981199E-05</v>
      </c>
      <c r="H10" s="1">
        <v>0.0001514832</v>
      </c>
      <c r="I10" s="1">
        <v>1.335958E-07</v>
      </c>
      <c r="J10" s="2">
        <f t="shared" si="0"/>
        <v>0.0020105339698693065</v>
      </c>
    </row>
    <row r="11" spans="1:10" ht="12.75">
      <c r="A11">
        <v>4125737</v>
      </c>
      <c r="B11">
        <v>4.8</v>
      </c>
      <c r="C11">
        <v>4.805</v>
      </c>
      <c r="D11" s="2">
        <v>0.002432856</v>
      </c>
      <c r="E11">
        <v>90</v>
      </c>
      <c r="F11">
        <v>155.924</v>
      </c>
      <c r="G11" s="1">
        <v>-3.993932E-05</v>
      </c>
      <c r="H11" s="1">
        <v>0.0001840289</v>
      </c>
      <c r="I11" s="1">
        <v>1.664557E-07</v>
      </c>
      <c r="J11" s="2">
        <f t="shared" si="0"/>
        <v>0.0024328558039816137</v>
      </c>
    </row>
    <row r="12" spans="1:10" ht="12.75">
      <c r="A12">
        <v>4125770</v>
      </c>
      <c r="B12">
        <v>5.6</v>
      </c>
      <c r="C12">
        <v>5.61</v>
      </c>
      <c r="D12" s="2">
        <v>0.002855627</v>
      </c>
      <c r="E12">
        <v>90</v>
      </c>
      <c r="F12">
        <v>155.947</v>
      </c>
      <c r="G12" s="1">
        <v>-3.982579E-05</v>
      </c>
      <c r="H12" s="1">
        <v>0.0002157736</v>
      </c>
      <c r="I12" s="1">
        <v>1.565185E-07</v>
      </c>
      <c r="J12" s="2">
        <f t="shared" si="0"/>
        <v>0.002855627</v>
      </c>
    </row>
    <row r="13" spans="1:10" ht="12.75">
      <c r="A13">
        <v>4125805</v>
      </c>
      <c r="B13">
        <v>4.8</v>
      </c>
      <c r="C13">
        <v>4.807</v>
      </c>
      <c r="D13" s="2">
        <v>0.002434142</v>
      </c>
      <c r="E13">
        <v>90</v>
      </c>
      <c r="F13">
        <v>155.923</v>
      </c>
      <c r="G13" s="1">
        <v>-4.010026E-05</v>
      </c>
      <c r="H13" s="1">
        <v>0.0001838951</v>
      </c>
      <c r="I13" s="1">
        <v>1.588278E-07</v>
      </c>
      <c r="J13" s="2">
        <f t="shared" si="0"/>
        <v>0.0024341417864531707</v>
      </c>
    </row>
    <row r="14" spans="1:10" ht="12.75">
      <c r="A14">
        <v>4125838</v>
      </c>
      <c r="B14">
        <v>4</v>
      </c>
      <c r="C14">
        <v>4.001</v>
      </c>
      <c r="D14" s="2">
        <v>0.002011952</v>
      </c>
      <c r="E14">
        <v>90</v>
      </c>
      <c r="F14">
        <v>155.889</v>
      </c>
      <c r="G14" s="1">
        <v>-3.946178E-05</v>
      </c>
      <c r="H14" s="1">
        <v>0.0001515656</v>
      </c>
      <c r="I14" s="1">
        <v>1.375133E-07</v>
      </c>
      <c r="J14" s="2">
        <f t="shared" si="0"/>
        <v>0.002011950969143283</v>
      </c>
    </row>
    <row r="15" spans="1:10" ht="12.75">
      <c r="A15">
        <v>4125871</v>
      </c>
      <c r="B15">
        <v>3.2</v>
      </c>
      <c r="C15">
        <v>3.196</v>
      </c>
      <c r="D15" s="2">
        <v>0.001590027</v>
      </c>
      <c r="E15">
        <v>90</v>
      </c>
      <c r="F15">
        <v>155.838</v>
      </c>
      <c r="G15" s="1">
        <v>-3.964158E-05</v>
      </c>
      <c r="H15" s="1">
        <v>0.0001195459</v>
      </c>
      <c r="I15" s="1">
        <v>1.334442E-07</v>
      </c>
      <c r="J15" s="2">
        <f t="shared" si="0"/>
        <v>0.0015900241227201554</v>
      </c>
    </row>
    <row r="16" spans="1:10" ht="12.75">
      <c r="A16">
        <v>4125904</v>
      </c>
      <c r="B16">
        <v>2.4</v>
      </c>
      <c r="C16">
        <v>2.391</v>
      </c>
      <c r="D16" s="2">
        <v>0.001167934</v>
      </c>
      <c r="E16">
        <v>90</v>
      </c>
      <c r="F16">
        <v>155.748</v>
      </c>
      <c r="G16" s="1">
        <v>-3.995763E-05</v>
      </c>
      <c r="H16" s="1">
        <v>8.758778E-05</v>
      </c>
      <c r="I16" s="1">
        <v>1.572822E-07</v>
      </c>
      <c r="J16" s="2">
        <f t="shared" si="0"/>
        <v>0.001167926955522972</v>
      </c>
    </row>
    <row r="17" spans="1:10" ht="12.75">
      <c r="A17">
        <v>4125937</v>
      </c>
      <c r="B17">
        <v>1.6</v>
      </c>
      <c r="C17">
        <v>1.587</v>
      </c>
      <c r="D17" s="2">
        <v>0.0007455358</v>
      </c>
      <c r="E17">
        <v>90</v>
      </c>
      <c r="F17">
        <v>155.553</v>
      </c>
      <c r="G17" s="1">
        <v>-3.96781E-05</v>
      </c>
      <c r="H17" s="1">
        <v>5.65551E-05</v>
      </c>
      <c r="I17" s="1">
        <v>1.618589E-07</v>
      </c>
      <c r="J17" s="2">
        <f t="shared" si="0"/>
        <v>0.000745518172773925</v>
      </c>
    </row>
    <row r="18" spans="1:10" ht="12.75">
      <c r="A18">
        <v>4125970</v>
      </c>
      <c r="B18">
        <v>0.8</v>
      </c>
      <c r="C18">
        <v>0.781</v>
      </c>
      <c r="D18" s="2">
        <v>0.0003230908</v>
      </c>
      <c r="E18">
        <v>90</v>
      </c>
      <c r="F18">
        <v>154.864</v>
      </c>
      <c r="G18" s="1">
        <v>-3.982103E-05</v>
      </c>
      <c r="H18" s="1">
        <v>2.460018E-05</v>
      </c>
      <c r="I18" s="1">
        <v>1.256715E-07</v>
      </c>
      <c r="J18" s="2">
        <f t="shared" si="0"/>
        <v>0.0003230330843868351</v>
      </c>
    </row>
    <row r="19" spans="1:10" ht="12.75">
      <c r="A19">
        <v>4126003</v>
      </c>
      <c r="B19">
        <v>0</v>
      </c>
      <c r="C19">
        <v>-0.024</v>
      </c>
      <c r="D19" s="2">
        <v>0.0001016759</v>
      </c>
      <c r="E19">
        <v>-90</v>
      </c>
      <c r="F19">
        <v>-20.089</v>
      </c>
      <c r="G19" s="1">
        <v>-3.964411E-05</v>
      </c>
      <c r="H19" s="1">
        <v>8.311697E-06</v>
      </c>
      <c r="I19" s="1">
        <v>1.395736E-07</v>
      </c>
      <c r="J19" s="2">
        <f t="shared" si="0"/>
        <v>-0.00010143265897839964</v>
      </c>
    </row>
    <row r="20" spans="1:10" ht="12.75">
      <c r="A20">
        <v>4126036</v>
      </c>
      <c r="B20">
        <v>-0.2</v>
      </c>
      <c r="C20">
        <v>-0.225</v>
      </c>
      <c r="D20" s="2">
        <v>0.0002074318</v>
      </c>
      <c r="E20">
        <v>-90</v>
      </c>
      <c r="F20">
        <v>-22.113</v>
      </c>
      <c r="G20" s="1">
        <v>-3.978993E-05</v>
      </c>
      <c r="H20" s="1">
        <v>1.580216E-05</v>
      </c>
      <c r="I20" s="1">
        <v>1.487808E-07</v>
      </c>
      <c r="J20" s="2">
        <f t="shared" si="0"/>
        <v>-0.00020731290542377905</v>
      </c>
    </row>
    <row r="23" ht="12.75">
      <c r="A23" t="s">
        <v>25</v>
      </c>
    </row>
    <row r="24" ht="13.5" thickBot="1"/>
    <row r="25" spans="1:2" ht="12.75">
      <c r="A25" s="8" t="s">
        <v>26</v>
      </c>
      <c r="B25" s="8"/>
    </row>
    <row r="26" spans="1:2" ht="12.75">
      <c r="A26" s="5" t="s">
        <v>27</v>
      </c>
      <c r="B26" s="5">
        <v>0.9999997065467601</v>
      </c>
    </row>
    <row r="27" spans="1:2" ht="12.75">
      <c r="A27" s="5" t="s">
        <v>28</v>
      </c>
      <c r="B27" s="5">
        <v>0.9999994130936063</v>
      </c>
    </row>
    <row r="28" spans="1:2" ht="12.75">
      <c r="A28" s="5" t="s">
        <v>29</v>
      </c>
      <c r="B28" s="5">
        <v>0.9999993292498358</v>
      </c>
    </row>
    <row r="29" spans="1:2" ht="12.75">
      <c r="A29" s="5" t="s">
        <v>30</v>
      </c>
      <c r="B29" s="5">
        <v>9.029801129099584E-07</v>
      </c>
    </row>
    <row r="30" spans="1:2" ht="13.5" thickBot="1">
      <c r="A30" s="6" t="s">
        <v>31</v>
      </c>
      <c r="B30" s="6">
        <v>9</v>
      </c>
    </row>
    <row r="32" ht="13.5" thickBot="1">
      <c r="A32" t="s">
        <v>32</v>
      </c>
    </row>
    <row r="33" spans="1:6" ht="12.75">
      <c r="A33" s="7"/>
      <c r="B33" s="7" t="s">
        <v>36</v>
      </c>
      <c r="C33" s="7" t="s">
        <v>37</v>
      </c>
      <c r="D33" s="7" t="s">
        <v>38</v>
      </c>
      <c r="E33" s="7" t="s">
        <v>39</v>
      </c>
      <c r="F33" s="7" t="s">
        <v>40</v>
      </c>
    </row>
    <row r="34" spans="1:6" ht="12.75">
      <c r="A34" s="5" t="s">
        <v>33</v>
      </c>
      <c r="B34" s="5">
        <v>1</v>
      </c>
      <c r="C34" s="5">
        <v>9.72490383836836E-06</v>
      </c>
      <c r="D34" s="5">
        <v>9.72490383836836E-06</v>
      </c>
      <c r="E34" s="5">
        <v>11926937.527729942</v>
      </c>
      <c r="F34" s="5">
        <v>4.507368888202647E-23</v>
      </c>
    </row>
    <row r="35" spans="1:6" ht="12.75">
      <c r="A35" s="5" t="s">
        <v>34</v>
      </c>
      <c r="B35" s="5">
        <v>7</v>
      </c>
      <c r="C35" s="5">
        <v>5.7076115901761695E-12</v>
      </c>
      <c r="D35" s="5">
        <v>8.153730843108813E-13</v>
      </c>
      <c r="E35" s="5"/>
      <c r="F35" s="5"/>
    </row>
    <row r="36" spans="1:6" ht="13.5" thickBot="1">
      <c r="A36" s="6" t="s">
        <v>35</v>
      </c>
      <c r="B36" s="6">
        <v>8</v>
      </c>
      <c r="C36" s="6">
        <v>9.72490954597995E-06</v>
      </c>
      <c r="D36" s="6"/>
      <c r="E36" s="6"/>
      <c r="F36" s="6"/>
    </row>
    <row r="37" ht="13.5" thickBot="1"/>
    <row r="38" spans="1:9" ht="12.75">
      <c r="A38" s="7"/>
      <c r="B38" s="7" t="s">
        <v>41</v>
      </c>
      <c r="C38" s="7" t="s">
        <v>30</v>
      </c>
      <c r="D38" s="7" t="s">
        <v>42</v>
      </c>
      <c r="E38" s="7" t="s">
        <v>43</v>
      </c>
      <c r="F38" s="7" t="s">
        <v>44</v>
      </c>
      <c r="G38" s="7" t="s">
        <v>45</v>
      </c>
      <c r="H38" s="7" t="s">
        <v>46</v>
      </c>
      <c r="I38" s="7" t="s">
        <v>47</v>
      </c>
    </row>
    <row r="39" spans="1:9" ht="12.75">
      <c r="A39" s="5" t="s">
        <v>49</v>
      </c>
      <c r="B39" s="5">
        <v>-8.776975418338493E-05</v>
      </c>
      <c r="C39" s="5">
        <v>4.794563657407912E-07</v>
      </c>
      <c r="D39" s="5">
        <v>-183.06098417897726</v>
      </c>
      <c r="E39" s="5">
        <v>3.8310908228808926E-14</v>
      </c>
      <c r="F39" s="5">
        <v>-8.890348752234186E-05</v>
      </c>
      <c r="G39" s="5">
        <v>-8.663602084442799E-05</v>
      </c>
      <c r="H39" s="5">
        <v>-8.890348752234186E-05</v>
      </c>
      <c r="I39" s="5">
        <v>-8.663602084442799E-05</v>
      </c>
    </row>
    <row r="40" spans="1:9" ht="13.5" thickBot="1">
      <c r="A40" s="6" t="s">
        <v>48</v>
      </c>
      <c r="B40" s="6">
        <v>0.0005247153001197279</v>
      </c>
      <c r="C40" s="6">
        <v>1.5193549870623336E-07</v>
      </c>
      <c r="D40" s="6">
        <v>3453.539854660712</v>
      </c>
      <c r="E40" s="6">
        <v>4.5073688882026265E-23</v>
      </c>
      <c r="F40" s="6">
        <v>0.0005243560300118253</v>
      </c>
      <c r="G40" s="6">
        <v>0.0005250745702276306</v>
      </c>
      <c r="H40" s="6">
        <v>0.0005243560300118253</v>
      </c>
      <c r="I40" s="6">
        <v>0.0005250745702276306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39" sqref="A39:A40"/>
    </sheetView>
  </sheetViews>
  <sheetFormatPr defaultColWidth="9.140625" defaultRowHeight="12.75"/>
  <cols>
    <col min="1" max="1" width="20.57421875" style="0" bestFit="1" customWidth="1"/>
    <col min="2" max="2" width="12.421875" style="0" bestFit="1" customWidth="1"/>
    <col min="3" max="3" width="13.7109375" style="0" bestFit="1" customWidth="1"/>
    <col min="4" max="5" width="12.421875" style="0" bestFit="1" customWidth="1"/>
    <col min="6" max="6" width="13.57421875" style="0" bestFit="1" customWidth="1"/>
    <col min="7" max="9" width="12.421875" style="0" bestFit="1" customWidth="1"/>
    <col min="10" max="10" width="11.00390625" style="0" bestFit="1" customWidth="1"/>
  </cols>
  <sheetData>
    <row r="1" spans="1:15" ht="15.75">
      <c r="A1" t="s">
        <v>0</v>
      </c>
      <c r="B1" t="s">
        <v>1</v>
      </c>
      <c r="C1">
        <v>20</v>
      </c>
      <c r="D1">
        <v>2003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>
        <v>4126106</v>
      </c>
      <c r="L1" t="s">
        <v>15</v>
      </c>
      <c r="M1">
        <f>F9</f>
        <v>-101.485</v>
      </c>
      <c r="O1" s="4" t="s">
        <v>21</v>
      </c>
    </row>
    <row r="2" spans="1:4" ht="12.75">
      <c r="A2" t="s">
        <v>0</v>
      </c>
      <c r="B2" t="s">
        <v>7</v>
      </c>
      <c r="C2" t="s">
        <v>8</v>
      </c>
      <c r="D2" t="s">
        <v>9</v>
      </c>
    </row>
    <row r="3" spans="1:10" ht="12.7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s="3" t="s">
        <v>19</v>
      </c>
    </row>
    <row r="4" spans="1:10" ht="12.75">
      <c r="A4">
        <v>4126131</v>
      </c>
      <c r="B4">
        <v>-0.2</v>
      </c>
      <c r="C4">
        <v>-0.227</v>
      </c>
      <c r="D4" s="2">
        <v>0.0002185398</v>
      </c>
      <c r="E4">
        <v>0</v>
      </c>
      <c r="F4">
        <v>52.674</v>
      </c>
      <c r="G4" s="1">
        <v>-3.992734E-05</v>
      </c>
      <c r="H4" s="1">
        <v>1.150416E-05</v>
      </c>
      <c r="I4" s="1">
        <v>1.656366E-07</v>
      </c>
      <c r="J4" s="2">
        <f>D4*COS(RADIANS(F4-$M$1))</f>
        <v>-0.00019668737077502645</v>
      </c>
    </row>
    <row r="5" spans="1:10" ht="12.75">
      <c r="A5">
        <v>4126166</v>
      </c>
      <c r="B5">
        <v>0</v>
      </c>
      <c r="C5">
        <v>-0.026</v>
      </c>
      <c r="D5" s="2">
        <v>9.02392E-05</v>
      </c>
      <c r="E5">
        <v>-90</v>
      </c>
      <c r="F5">
        <v>-5.421</v>
      </c>
      <c r="G5" s="1">
        <v>-3.992465E-05</v>
      </c>
      <c r="H5" s="1">
        <v>7.051398E-06</v>
      </c>
      <c r="I5" s="1">
        <v>1.914094E-07</v>
      </c>
      <c r="J5" s="2">
        <f aca="true" t="shared" si="0" ref="J5:J14">D5*COS(RADIANS(F5-$M$1))</f>
        <v>-9.532804968135737E-06</v>
      </c>
    </row>
    <row r="6" spans="1:10" ht="12.75">
      <c r="A6">
        <v>4126199</v>
      </c>
      <c r="B6">
        <v>0.8</v>
      </c>
      <c r="C6">
        <v>0.778</v>
      </c>
      <c r="D6" s="2">
        <v>0.0007448154</v>
      </c>
      <c r="E6">
        <v>180</v>
      </c>
      <c r="F6">
        <v>-96.324</v>
      </c>
      <c r="G6" s="1">
        <v>-3.902655E-05</v>
      </c>
      <c r="H6" s="1">
        <v>8.331572E-06</v>
      </c>
      <c r="I6" s="1">
        <v>2.051848E-07</v>
      </c>
      <c r="J6" s="2">
        <f t="shared" si="0"/>
        <v>0.0007417958137542517</v>
      </c>
    </row>
    <row r="7" spans="1:10" ht="12.75">
      <c r="A7">
        <v>4126232</v>
      </c>
      <c r="B7">
        <v>1.6</v>
      </c>
      <c r="C7">
        <v>1.585</v>
      </c>
      <c r="D7" s="2">
        <v>0.001493229</v>
      </c>
      <c r="E7">
        <v>180</v>
      </c>
      <c r="F7">
        <v>-99.768</v>
      </c>
      <c r="G7" s="1">
        <v>-3.987341E-05</v>
      </c>
      <c r="H7" s="1">
        <v>2.350371E-05</v>
      </c>
      <c r="I7" s="1">
        <v>1.830207E-07</v>
      </c>
      <c r="J7" s="2">
        <f t="shared" si="0"/>
        <v>0.0014925585610391977</v>
      </c>
    </row>
    <row r="8" spans="1:10" ht="12.75">
      <c r="A8">
        <v>4126265</v>
      </c>
      <c r="B8">
        <v>2.4</v>
      </c>
      <c r="C8">
        <v>2.389</v>
      </c>
      <c r="D8" s="2">
        <v>0.002243687</v>
      </c>
      <c r="E8">
        <v>180</v>
      </c>
      <c r="F8">
        <v>-100.911</v>
      </c>
      <c r="G8" s="1">
        <v>-3.957031E-05</v>
      </c>
      <c r="H8" s="1">
        <v>3.911699E-05</v>
      </c>
      <c r="I8" s="1">
        <v>1.70862E-07</v>
      </c>
      <c r="J8" s="2">
        <f t="shared" si="0"/>
        <v>0.0022435744080959333</v>
      </c>
    </row>
    <row r="9" spans="1:10" ht="12.75">
      <c r="A9">
        <v>4126298</v>
      </c>
      <c r="B9">
        <v>3.2</v>
      </c>
      <c r="C9">
        <v>3.193</v>
      </c>
      <c r="D9" s="2">
        <v>0.002993599</v>
      </c>
      <c r="E9">
        <v>180</v>
      </c>
      <c r="F9">
        <v>-101.485</v>
      </c>
      <c r="G9" s="1">
        <v>-3.93595E-05</v>
      </c>
      <c r="H9" s="1">
        <v>5.407114E-05</v>
      </c>
      <c r="I9" s="1">
        <v>1.877704E-07</v>
      </c>
      <c r="J9" s="2">
        <f t="shared" si="0"/>
        <v>0.002993599</v>
      </c>
    </row>
    <row r="10" spans="1:10" ht="12.75">
      <c r="A10">
        <v>4126333</v>
      </c>
      <c r="B10">
        <v>2.4</v>
      </c>
      <c r="C10">
        <v>2.391</v>
      </c>
      <c r="D10" s="2">
        <v>0.002245116</v>
      </c>
      <c r="E10">
        <v>180</v>
      </c>
      <c r="F10">
        <v>-100.912</v>
      </c>
      <c r="G10" s="1">
        <v>-3.94504E-05</v>
      </c>
      <c r="H10" s="1">
        <v>3.913009E-05</v>
      </c>
      <c r="I10" s="1">
        <v>1.861128E-07</v>
      </c>
      <c r="J10" s="2">
        <f t="shared" si="0"/>
        <v>0.002245003728597291</v>
      </c>
    </row>
    <row r="11" spans="1:10" ht="12.75">
      <c r="A11">
        <v>4126366</v>
      </c>
      <c r="B11">
        <v>1.6</v>
      </c>
      <c r="C11">
        <v>1.585</v>
      </c>
      <c r="D11" s="2">
        <v>0.001495</v>
      </c>
      <c r="E11">
        <v>180</v>
      </c>
      <c r="F11">
        <v>-99.768</v>
      </c>
      <c r="G11" s="1">
        <v>-3.951308E-05</v>
      </c>
      <c r="H11" s="1">
        <v>2.363134E-05</v>
      </c>
      <c r="I11" s="1">
        <v>1.64376E-07</v>
      </c>
      <c r="J11" s="2">
        <f t="shared" si="0"/>
        <v>0.0014943287658849382</v>
      </c>
    </row>
    <row r="12" spans="1:10" ht="12.75">
      <c r="A12">
        <v>4126399</v>
      </c>
      <c r="B12">
        <v>0.8</v>
      </c>
      <c r="C12">
        <v>0.78</v>
      </c>
      <c r="D12" s="2">
        <v>0.0007467752</v>
      </c>
      <c r="E12">
        <v>180</v>
      </c>
      <c r="F12">
        <v>-96.322</v>
      </c>
      <c r="G12" s="1">
        <v>-3.952842E-05</v>
      </c>
      <c r="H12" s="1">
        <v>7.617065E-06</v>
      </c>
      <c r="I12" s="1">
        <v>1.925032E-07</v>
      </c>
      <c r="J12" s="2">
        <f t="shared" si="0"/>
        <v>0.0007437453231145012</v>
      </c>
    </row>
    <row r="13" spans="1:10" ht="12.75">
      <c r="A13">
        <v>4126432</v>
      </c>
      <c r="B13">
        <v>0</v>
      </c>
      <c r="C13">
        <v>-0.026</v>
      </c>
      <c r="D13" s="2">
        <v>9.00511E-05</v>
      </c>
      <c r="E13">
        <v>-90</v>
      </c>
      <c r="F13">
        <v>-5.889</v>
      </c>
      <c r="G13" s="1">
        <v>-3.961189E-05</v>
      </c>
      <c r="H13" s="1">
        <v>7.143698E-06</v>
      </c>
      <c r="I13" s="1">
        <v>1.767891E-07</v>
      </c>
      <c r="J13" s="2">
        <f t="shared" si="0"/>
        <v>-8.781190694487922E-06</v>
      </c>
    </row>
    <row r="14" spans="1:10" ht="12.75">
      <c r="A14">
        <v>4126465</v>
      </c>
      <c r="B14">
        <v>-0.2</v>
      </c>
      <c r="C14">
        <v>-0.226</v>
      </c>
      <c r="D14" s="2">
        <v>0.0002185732</v>
      </c>
      <c r="E14">
        <v>0</v>
      </c>
      <c r="F14">
        <v>52.759</v>
      </c>
      <c r="G14" s="1">
        <v>-4.075686E-05</v>
      </c>
      <c r="H14" s="1">
        <v>1.093487E-05</v>
      </c>
      <c r="I14" s="1">
        <v>1.770762E-07</v>
      </c>
      <c r="J14" s="2">
        <f t="shared" si="0"/>
        <v>-0.0001968585513357241</v>
      </c>
    </row>
    <row r="23" ht="12.75">
      <c r="A23" t="s">
        <v>25</v>
      </c>
    </row>
    <row r="24" ht="13.5" thickBot="1"/>
    <row r="25" spans="1:2" ht="12.75">
      <c r="A25" s="8" t="s">
        <v>26</v>
      </c>
      <c r="B25" s="8"/>
    </row>
    <row r="26" spans="1:2" ht="12.75">
      <c r="A26" s="5" t="s">
        <v>27</v>
      </c>
      <c r="B26" s="5">
        <v>0.9999998665053368</v>
      </c>
    </row>
    <row r="27" spans="1:2" ht="12.75">
      <c r="A27" s="5" t="s">
        <v>28</v>
      </c>
      <c r="B27" s="5">
        <v>0.9999997330106914</v>
      </c>
    </row>
    <row r="28" spans="1:2" ht="12.75">
      <c r="A28" s="5" t="s">
        <v>29</v>
      </c>
      <c r="B28" s="5">
        <v>0.9999996662633643</v>
      </c>
    </row>
    <row r="29" spans="1:2" ht="12.75">
      <c r="A29" s="5" t="s">
        <v>30</v>
      </c>
      <c r="B29" s="5">
        <v>7.314040276139332E-07</v>
      </c>
    </row>
    <row r="30" spans="1:2" ht="13.5" thickBot="1">
      <c r="A30" s="6" t="s">
        <v>31</v>
      </c>
      <c r="B30" s="6">
        <v>6</v>
      </c>
    </row>
    <row r="32" ht="13.5" thickBot="1">
      <c r="A32" t="s">
        <v>32</v>
      </c>
    </row>
    <row r="33" spans="1:6" ht="12.75">
      <c r="A33" s="7"/>
      <c r="B33" s="7" t="s">
        <v>36</v>
      </c>
      <c r="C33" s="7" t="s">
        <v>37</v>
      </c>
      <c r="D33" s="7" t="s">
        <v>38</v>
      </c>
      <c r="E33" s="7" t="s">
        <v>39</v>
      </c>
      <c r="F33" s="7" t="s">
        <v>40</v>
      </c>
    </row>
    <row r="34" spans="1:6" ht="12.75">
      <c r="A34" s="5" t="s">
        <v>33</v>
      </c>
      <c r="B34" s="5">
        <v>1</v>
      </c>
      <c r="C34" s="5">
        <v>8.014578736874841E-06</v>
      </c>
      <c r="D34" s="5">
        <v>8.014578736874841E-06</v>
      </c>
      <c r="E34" s="5">
        <v>14981869.326661423</v>
      </c>
      <c r="F34" s="5">
        <v>2.6731236453166866E-14</v>
      </c>
    </row>
    <row r="35" spans="1:6" ht="12.75">
      <c r="A35" s="5" t="s">
        <v>34</v>
      </c>
      <c r="B35" s="5">
        <v>4</v>
      </c>
      <c r="C35" s="5">
        <v>2.1398074064395325E-12</v>
      </c>
      <c r="D35" s="5">
        <v>5.349518516098831E-13</v>
      </c>
      <c r="E35" s="5"/>
      <c r="F35" s="5"/>
    </row>
    <row r="36" spans="1:6" ht="13.5" thickBot="1">
      <c r="A36" s="6" t="s">
        <v>35</v>
      </c>
      <c r="B36" s="6">
        <v>5</v>
      </c>
      <c r="C36" s="6">
        <v>8.014580876682248E-06</v>
      </c>
      <c r="D36" s="6"/>
      <c r="E36" s="6"/>
      <c r="F36" s="6"/>
    </row>
    <row r="37" ht="13.5" thickBot="1"/>
    <row r="38" spans="1:9" ht="12.75">
      <c r="A38" s="7"/>
      <c r="B38" s="7" t="s">
        <v>41</v>
      </c>
      <c r="C38" s="7" t="s">
        <v>30</v>
      </c>
      <c r="D38" s="7" t="s">
        <v>42</v>
      </c>
      <c r="E38" s="7" t="s">
        <v>43</v>
      </c>
      <c r="F38" s="7" t="s">
        <v>44</v>
      </c>
      <c r="G38" s="7" t="s">
        <v>45</v>
      </c>
      <c r="H38" s="7" t="s">
        <v>46</v>
      </c>
      <c r="I38" s="7" t="s">
        <v>47</v>
      </c>
    </row>
    <row r="39" spans="1:9" ht="12.75">
      <c r="A39" s="5" t="s">
        <v>49</v>
      </c>
      <c r="B39" s="5">
        <v>1.5048435887155472E-05</v>
      </c>
      <c r="C39" s="5">
        <v>4.296614435994833E-07</v>
      </c>
      <c r="D39" s="5">
        <v>35.02393829217579</v>
      </c>
      <c r="E39" s="5">
        <v>3.965835870081994E-06</v>
      </c>
      <c r="F39" s="5">
        <v>1.3855502004330629E-05</v>
      </c>
      <c r="G39" s="5">
        <v>1.6241369769980314E-05</v>
      </c>
      <c r="H39" s="5">
        <v>1.3855502004330629E-05</v>
      </c>
      <c r="I39" s="5">
        <v>1.6241369769980314E-05</v>
      </c>
    </row>
    <row r="40" spans="1:9" ht="13.5" thickBot="1">
      <c r="A40" s="6" t="s">
        <v>48</v>
      </c>
      <c r="B40" s="6">
        <v>0.000932789520517848</v>
      </c>
      <c r="C40" s="6">
        <v>2.409909068495728E-07</v>
      </c>
      <c r="D40" s="6">
        <v>3870.6419786207857</v>
      </c>
      <c r="E40" s="6">
        <v>2.6731236453166857E-14</v>
      </c>
      <c r="F40" s="6">
        <v>0.0009321204211082636</v>
      </c>
      <c r="G40" s="6">
        <v>0.0009334586199274323</v>
      </c>
      <c r="H40" s="6">
        <v>0.0009321204211082636</v>
      </c>
      <c r="I40" s="6">
        <v>0.0009334586199274323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E45" sqref="E45"/>
    </sheetView>
  </sheetViews>
  <sheetFormatPr defaultColWidth="9.140625" defaultRowHeight="12.75"/>
  <cols>
    <col min="1" max="1" width="18.7109375" style="0" bestFit="1" customWidth="1"/>
    <col min="2" max="2" width="12.421875" style="0" bestFit="1" customWidth="1"/>
    <col min="3" max="3" width="13.7109375" style="0" bestFit="1" customWidth="1"/>
    <col min="4" max="5" width="12.421875" style="0" bestFit="1" customWidth="1"/>
    <col min="6" max="6" width="13.57421875" style="0" bestFit="1" customWidth="1"/>
    <col min="7" max="9" width="12.421875" style="0" bestFit="1" customWidth="1"/>
    <col min="10" max="10" width="11.00390625" style="0" bestFit="1" customWidth="1"/>
  </cols>
  <sheetData>
    <row r="1" spans="1:15" ht="15.75">
      <c r="A1" t="s">
        <v>0</v>
      </c>
      <c r="B1" t="s">
        <v>1</v>
      </c>
      <c r="C1">
        <v>21</v>
      </c>
      <c r="D1">
        <v>2003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>
        <v>4126869</v>
      </c>
      <c r="L1" t="s">
        <v>15</v>
      </c>
      <c r="M1">
        <f>F9</f>
        <v>-154.094</v>
      </c>
      <c r="O1" s="4" t="s">
        <v>22</v>
      </c>
    </row>
    <row r="2" spans="1:4" ht="12.75">
      <c r="A2" t="s">
        <v>0</v>
      </c>
      <c r="B2" t="s">
        <v>7</v>
      </c>
      <c r="C2" t="s">
        <v>8</v>
      </c>
      <c r="D2" t="s">
        <v>9</v>
      </c>
    </row>
    <row r="3" spans="1:10" ht="12.7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s="3" t="s">
        <v>79</v>
      </c>
    </row>
    <row r="4" spans="1:10" ht="12.75">
      <c r="A4">
        <v>4126894</v>
      </c>
      <c r="B4">
        <v>-0.2</v>
      </c>
      <c r="C4">
        <v>-0.226</v>
      </c>
      <c r="D4" s="2">
        <v>0.004677774</v>
      </c>
      <c r="E4">
        <v>-90</v>
      </c>
      <c r="F4">
        <v>25.734</v>
      </c>
      <c r="G4" s="1">
        <v>-2.145499E-05</v>
      </c>
      <c r="H4" s="1">
        <v>1.489513E-05</v>
      </c>
      <c r="I4" s="1">
        <v>2.134559E-07</v>
      </c>
      <c r="J4" s="2">
        <f>D4*COS(RADIANS(F4-$M$1))</f>
        <v>-0.004677752922429876</v>
      </c>
    </row>
    <row r="5" spans="1:10" ht="12.75">
      <c r="A5">
        <v>4126929</v>
      </c>
      <c r="B5">
        <v>0</v>
      </c>
      <c r="C5">
        <v>-0.026</v>
      </c>
      <c r="D5" s="2">
        <v>0.0005222355</v>
      </c>
      <c r="E5">
        <v>-90</v>
      </c>
      <c r="F5">
        <v>23.315</v>
      </c>
      <c r="G5" s="1">
        <v>-2.21452E-05</v>
      </c>
      <c r="H5" s="1">
        <v>1.87018E-06</v>
      </c>
      <c r="I5" s="1">
        <v>6.029471E-07</v>
      </c>
      <c r="J5" s="2">
        <f aca="true" t="shared" si="0" ref="J5:J14">D5*COS(RADIANS(F5-$M$1))</f>
        <v>-0.0005217016098058024</v>
      </c>
    </row>
    <row r="6" spans="1:10" ht="12.75">
      <c r="A6">
        <v>4126962</v>
      </c>
      <c r="B6">
        <v>0.25</v>
      </c>
      <c r="C6">
        <v>0.225</v>
      </c>
      <c r="D6" s="2">
        <v>0.004718316</v>
      </c>
      <c r="E6">
        <v>90</v>
      </c>
      <c r="F6">
        <v>-153.88</v>
      </c>
      <c r="G6" s="1">
        <v>-2.231676E-05</v>
      </c>
      <c r="H6" s="1">
        <v>1.533028E-05</v>
      </c>
      <c r="I6" s="1">
        <v>2.137428E-07</v>
      </c>
      <c r="J6" s="2">
        <f t="shared" si="0"/>
        <v>0.0047182830891722965</v>
      </c>
    </row>
    <row r="7" spans="1:10" ht="12.75">
      <c r="A7">
        <v>4126995</v>
      </c>
      <c r="B7">
        <v>0.5</v>
      </c>
      <c r="C7">
        <v>0.476</v>
      </c>
      <c r="D7" s="2">
        <v>0.009936538</v>
      </c>
      <c r="E7">
        <v>90</v>
      </c>
      <c r="F7">
        <v>-154.14</v>
      </c>
      <c r="G7" s="1">
        <v>-2.117501E-05</v>
      </c>
      <c r="H7" s="1">
        <v>3.19904E-05</v>
      </c>
      <c r="I7" s="1">
        <v>6.383347E-07</v>
      </c>
      <c r="J7" s="2">
        <f t="shared" si="0"/>
        <v>0.009936534797600736</v>
      </c>
    </row>
    <row r="8" spans="1:10" ht="12.75">
      <c r="A8">
        <v>4127028</v>
      </c>
      <c r="B8">
        <v>0.75</v>
      </c>
      <c r="C8">
        <v>0.728</v>
      </c>
      <c r="D8" s="2">
        <v>0.01518277</v>
      </c>
      <c r="E8">
        <v>90</v>
      </c>
      <c r="F8">
        <v>-154.074</v>
      </c>
      <c r="G8" s="1">
        <v>-2.186896E-05</v>
      </c>
      <c r="H8" s="1">
        <v>4.861215E-05</v>
      </c>
      <c r="I8" s="1">
        <v>4.047376E-07</v>
      </c>
      <c r="J8" s="2">
        <f t="shared" si="0"/>
        <v>0.015182769075012764</v>
      </c>
    </row>
    <row r="9" spans="1:10" ht="12.75">
      <c r="A9">
        <v>4127061</v>
      </c>
      <c r="B9">
        <v>1</v>
      </c>
      <c r="C9">
        <v>0.98</v>
      </c>
      <c r="D9" s="2">
        <v>0.02040285</v>
      </c>
      <c r="E9">
        <v>90</v>
      </c>
      <c r="F9">
        <v>-154.094</v>
      </c>
      <c r="G9" s="1">
        <v>-2.20637E-05</v>
      </c>
      <c r="H9" s="1">
        <v>6.581254E-05</v>
      </c>
      <c r="I9" s="1">
        <v>2.666923E-07</v>
      </c>
      <c r="J9" s="2">
        <f t="shared" si="0"/>
        <v>0.02040285</v>
      </c>
    </row>
    <row r="10" spans="1:10" ht="12.75">
      <c r="A10">
        <v>4127096</v>
      </c>
      <c r="B10">
        <v>0.75</v>
      </c>
      <c r="C10">
        <v>0.729</v>
      </c>
      <c r="D10" s="2">
        <v>0.0151728</v>
      </c>
      <c r="E10">
        <v>90</v>
      </c>
      <c r="F10">
        <v>-154.046</v>
      </c>
      <c r="G10" s="1">
        <v>-2.183333E-05</v>
      </c>
      <c r="H10" s="1">
        <v>4.866439E-05</v>
      </c>
      <c r="I10" s="1">
        <v>2.370054E-07</v>
      </c>
      <c r="J10" s="2">
        <f t="shared" si="0"/>
        <v>0.015172794675572449</v>
      </c>
    </row>
    <row r="11" spans="1:10" ht="12.75">
      <c r="A11">
        <v>4127129</v>
      </c>
      <c r="B11">
        <v>0.5</v>
      </c>
      <c r="C11">
        <v>0.477</v>
      </c>
      <c r="D11" s="2">
        <v>0.00994958</v>
      </c>
      <c r="E11">
        <v>90</v>
      </c>
      <c r="F11">
        <v>-154.097</v>
      </c>
      <c r="G11" s="1">
        <v>-2.219277E-05</v>
      </c>
      <c r="H11" s="1">
        <v>3.210373E-05</v>
      </c>
      <c r="I11" s="1">
        <v>5.429276E-07</v>
      </c>
      <c r="J11" s="2">
        <f t="shared" si="0"/>
        <v>0.009949579986361331</v>
      </c>
    </row>
    <row r="12" spans="1:10" ht="12.75">
      <c r="A12">
        <v>4127162</v>
      </c>
      <c r="B12">
        <v>0.25</v>
      </c>
      <c r="C12">
        <v>0.225</v>
      </c>
      <c r="D12" s="2">
        <v>0.004725553</v>
      </c>
      <c r="E12">
        <v>90</v>
      </c>
      <c r="F12">
        <v>-153.862</v>
      </c>
      <c r="G12" s="1">
        <v>-2.162894E-05</v>
      </c>
      <c r="H12" s="1">
        <v>1.504583E-05</v>
      </c>
      <c r="I12" s="1">
        <v>4.109509E-07</v>
      </c>
      <c r="J12" s="2">
        <f t="shared" si="0"/>
        <v>0.004725514260612106</v>
      </c>
    </row>
    <row r="13" spans="1:10" ht="12.75">
      <c r="A13">
        <v>4127195</v>
      </c>
      <c r="B13">
        <v>0</v>
      </c>
      <c r="C13">
        <v>-0.027</v>
      </c>
      <c r="D13" s="2">
        <v>0.000512561</v>
      </c>
      <c r="E13">
        <v>-90</v>
      </c>
      <c r="F13">
        <v>23.173</v>
      </c>
      <c r="G13" s="1">
        <v>-2.168437E-05</v>
      </c>
      <c r="H13" s="1">
        <v>1.571632E-06</v>
      </c>
      <c r="I13" s="1">
        <v>3.03073E-07</v>
      </c>
      <c r="J13" s="2">
        <f t="shared" si="0"/>
        <v>-0.0005119780017989536</v>
      </c>
    </row>
    <row r="14" spans="1:10" ht="12.75">
      <c r="A14">
        <v>4127228</v>
      </c>
      <c r="B14">
        <v>-0.2</v>
      </c>
      <c r="C14">
        <v>-0.227</v>
      </c>
      <c r="D14" s="2">
        <v>0.004688967</v>
      </c>
      <c r="E14">
        <v>-90</v>
      </c>
      <c r="F14">
        <v>25.625</v>
      </c>
      <c r="G14" s="1">
        <v>-2.316885E-05</v>
      </c>
      <c r="H14" s="1">
        <v>1.511856E-05</v>
      </c>
      <c r="I14" s="1">
        <v>2.452458E-07</v>
      </c>
      <c r="J14" s="2">
        <f t="shared" si="0"/>
        <v>-0.004688910608495036</v>
      </c>
    </row>
    <row r="18" ht="12.75">
      <c r="A18" t="s">
        <v>25</v>
      </c>
    </row>
    <row r="19" ht="13.5" thickBot="1"/>
    <row r="20" spans="1:2" ht="12.75">
      <c r="A20" s="8" t="s">
        <v>26</v>
      </c>
      <c r="B20" s="8"/>
    </row>
    <row r="21" spans="1:2" ht="12.75">
      <c r="A21" s="5" t="s">
        <v>27</v>
      </c>
      <c r="B21" s="5">
        <v>0.9999994737595358</v>
      </c>
    </row>
    <row r="22" spans="1:2" ht="12.75">
      <c r="A22" s="5" t="s">
        <v>28</v>
      </c>
      <c r="B22" s="5">
        <v>0.9999989475193485</v>
      </c>
    </row>
    <row r="23" spans="1:2" ht="12.75">
      <c r="A23" s="5" t="s">
        <v>29</v>
      </c>
      <c r="B23" s="5">
        <v>0.9999986843991855</v>
      </c>
    </row>
    <row r="24" spans="1:2" ht="12.75">
      <c r="A24" s="5" t="s">
        <v>30</v>
      </c>
      <c r="B24" s="5">
        <v>1.0903445001512589E-05</v>
      </c>
    </row>
    <row r="25" spans="1:2" ht="13.5" thickBot="1">
      <c r="A25" s="6" t="s">
        <v>31</v>
      </c>
      <c r="B25" s="6">
        <v>6</v>
      </c>
    </row>
    <row r="27" ht="13.5" thickBot="1">
      <c r="A27" t="s">
        <v>32</v>
      </c>
    </row>
    <row r="28" spans="1:6" ht="12.75">
      <c r="A28" s="7"/>
      <c r="B28" s="7" t="s">
        <v>36</v>
      </c>
      <c r="C28" s="7" t="s">
        <v>37</v>
      </c>
      <c r="D28" s="7" t="s">
        <v>38</v>
      </c>
      <c r="E28" s="7" t="s">
        <v>39</v>
      </c>
      <c r="F28" s="7" t="s">
        <v>40</v>
      </c>
    </row>
    <row r="29" spans="1:6" ht="12.75">
      <c r="A29" s="5" t="s">
        <v>33</v>
      </c>
      <c r="B29" s="5">
        <v>1</v>
      </c>
      <c r="C29" s="5">
        <v>0.00045182773706384667</v>
      </c>
      <c r="D29" s="5">
        <v>0.00045182773706384667</v>
      </c>
      <c r="E29" s="5">
        <v>3800540.925927898</v>
      </c>
      <c r="F29" s="5">
        <v>4.1539346642807327E-13</v>
      </c>
    </row>
    <row r="30" spans="1:6" ht="12.75">
      <c r="A30" s="5" t="s">
        <v>34</v>
      </c>
      <c r="B30" s="5">
        <v>4</v>
      </c>
      <c r="C30" s="5">
        <v>4.755404516040394E-10</v>
      </c>
      <c r="D30" s="5">
        <v>1.1888511290100985E-10</v>
      </c>
      <c r="E30" s="5"/>
      <c r="F30" s="5"/>
    </row>
    <row r="31" spans="1:6" ht="13.5" thickBot="1">
      <c r="A31" s="6" t="s">
        <v>35</v>
      </c>
      <c r="B31" s="6">
        <v>5</v>
      </c>
      <c r="C31" s="6">
        <v>0.00045182821260429825</v>
      </c>
      <c r="D31" s="6"/>
      <c r="E31" s="6"/>
      <c r="F31" s="6"/>
    </row>
    <row r="32" ht="13.5" thickBot="1"/>
    <row r="33" spans="1:9" ht="12.75">
      <c r="A33" s="7"/>
      <c r="B33" s="7" t="s">
        <v>41</v>
      </c>
      <c r="C33" s="7" t="s">
        <v>30</v>
      </c>
      <c r="D33" s="7" t="s">
        <v>42</v>
      </c>
      <c r="E33" s="7" t="s">
        <v>43</v>
      </c>
      <c r="F33" s="7" t="s">
        <v>44</v>
      </c>
      <c r="G33" s="7" t="s">
        <v>45</v>
      </c>
      <c r="H33" s="7" t="s">
        <v>46</v>
      </c>
      <c r="I33" s="7" t="s">
        <v>47</v>
      </c>
    </row>
    <row r="34" spans="1:9" ht="12.75">
      <c r="A34" s="5" t="s">
        <v>80</v>
      </c>
      <c r="B34" s="5">
        <v>2.7601485036634482E-05</v>
      </c>
      <c r="C34" s="5">
        <v>5.876465290264995E-06</v>
      </c>
      <c r="D34" s="5">
        <v>4.696953640202615</v>
      </c>
      <c r="E34" s="5">
        <v>0.009329462281073477</v>
      </c>
      <c r="F34" s="5">
        <v>1.1285767951868663E-05</v>
      </c>
      <c r="G34" s="5">
        <v>4.39172021214003E-05</v>
      </c>
      <c r="H34" s="5">
        <v>1.1285767951868663E-05</v>
      </c>
      <c r="I34" s="5">
        <v>4.39172021214003E-05</v>
      </c>
    </row>
    <row r="35" spans="1:9" ht="13.5" thickBot="1">
      <c r="A35" s="6" t="s">
        <v>81</v>
      </c>
      <c r="B35" s="6">
        <v>0.020804531070621378</v>
      </c>
      <c r="C35" s="6">
        <v>1.0671739723541932E-05</v>
      </c>
      <c r="D35" s="6">
        <v>1949.4976085976346</v>
      </c>
      <c r="E35" s="6">
        <v>4.1539346642807377E-13</v>
      </c>
      <c r="F35" s="6">
        <v>0.020774901509732113</v>
      </c>
      <c r="G35" s="6">
        <v>0.020834160631510643</v>
      </c>
      <c r="H35" s="6">
        <v>0.020774901509732113</v>
      </c>
      <c r="I35" s="6">
        <v>0.020834160631510643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G40" sqref="G40"/>
    </sheetView>
  </sheetViews>
  <sheetFormatPr defaultColWidth="9.140625" defaultRowHeight="12.75"/>
  <cols>
    <col min="1" max="1" width="18.7109375" style="0" bestFit="1" customWidth="1"/>
    <col min="2" max="2" width="13.140625" style="0" bestFit="1" customWidth="1"/>
    <col min="3" max="3" width="13.7109375" style="0" bestFit="1" customWidth="1"/>
    <col min="4" max="4" width="12.57421875" style="0" bestFit="1" customWidth="1"/>
    <col min="5" max="5" width="12.421875" style="0" bestFit="1" customWidth="1"/>
    <col min="6" max="6" width="13.57421875" style="0" bestFit="1" customWidth="1"/>
    <col min="7" max="9" width="13.140625" style="0" bestFit="1" customWidth="1"/>
    <col min="10" max="10" width="11.00390625" style="0" bestFit="1" customWidth="1"/>
  </cols>
  <sheetData>
    <row r="1" spans="1:15" ht="15.75">
      <c r="A1" t="s">
        <v>0</v>
      </c>
      <c r="B1" t="s">
        <v>1</v>
      </c>
      <c r="C1">
        <v>21</v>
      </c>
      <c r="D1">
        <v>2003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>
        <v>4126500</v>
      </c>
      <c r="L1" t="s">
        <v>15</v>
      </c>
      <c r="M1">
        <f>F8</f>
        <v>115.14</v>
      </c>
      <c r="O1" s="4" t="s">
        <v>24</v>
      </c>
    </row>
    <row r="2" spans="1:4" ht="12.75">
      <c r="A2" t="s">
        <v>0</v>
      </c>
      <c r="B2" t="s">
        <v>7</v>
      </c>
      <c r="C2" t="s">
        <v>8</v>
      </c>
      <c r="D2" t="s">
        <v>9</v>
      </c>
    </row>
    <row r="3" spans="1:12" ht="12.7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s="3" t="s">
        <v>23</v>
      </c>
      <c r="K3">
        <v>10</v>
      </c>
      <c r="L3" t="s">
        <v>78</v>
      </c>
    </row>
    <row r="4" spans="1:11" ht="12.75">
      <c r="A4">
        <v>4126525</v>
      </c>
      <c r="B4">
        <v>-0.2</v>
      </c>
      <c r="C4">
        <v>-0.225</v>
      </c>
      <c r="D4" s="2">
        <v>0.001922971</v>
      </c>
      <c r="E4">
        <v>180</v>
      </c>
      <c r="F4">
        <v>-64.365</v>
      </c>
      <c r="G4" s="1">
        <v>-3.508221E-05</v>
      </c>
      <c r="H4" s="1">
        <v>2.628547E-06</v>
      </c>
      <c r="I4" s="1">
        <v>1.443054E-07</v>
      </c>
      <c r="J4" s="2">
        <f>D4*COS(RADIANS(F4-$M$1))</f>
        <v>-0.0019228992362423526</v>
      </c>
      <c r="K4">
        <f>$K$3*J4</f>
        <v>-0.019228992362423526</v>
      </c>
    </row>
    <row r="5" spans="1:11" ht="12.75">
      <c r="A5">
        <v>4126560</v>
      </c>
      <c r="B5">
        <v>0</v>
      </c>
      <c r="C5">
        <v>-0.025</v>
      </c>
      <c r="D5" s="2">
        <v>0.0002222565</v>
      </c>
      <c r="E5">
        <v>180</v>
      </c>
      <c r="F5">
        <v>-61.819</v>
      </c>
      <c r="G5" s="1">
        <v>-3.492729E-05</v>
      </c>
      <c r="H5" s="1">
        <v>3.745502E-07</v>
      </c>
      <c r="I5" s="1">
        <v>5.461874E-08</v>
      </c>
      <c r="J5" s="2">
        <f aca="true" t="shared" si="0" ref="J5:J12">D5*COS(RADIANS(F5-$M$1))</f>
        <v>-0.0002219435246760735</v>
      </c>
      <c r="K5">
        <f aca="true" t="shared" si="1" ref="K5:K12">$K$3*J5</f>
        <v>-0.002219435246760735</v>
      </c>
    </row>
    <row r="6" spans="1:11" ht="12.75">
      <c r="A6">
        <v>4126593</v>
      </c>
      <c r="B6">
        <v>0.09</v>
      </c>
      <c r="C6">
        <v>0.066</v>
      </c>
      <c r="D6" s="2">
        <v>0.0005464709</v>
      </c>
      <c r="E6">
        <v>0</v>
      </c>
      <c r="F6">
        <v>114.679</v>
      </c>
      <c r="G6" s="1">
        <v>-3.497223E-05</v>
      </c>
      <c r="H6" s="1">
        <v>7.154455E-07</v>
      </c>
      <c r="I6" s="1">
        <v>1.039843E-07</v>
      </c>
      <c r="J6" s="2">
        <f t="shared" si="0"/>
        <v>0.0005464532114885217</v>
      </c>
      <c r="K6">
        <f t="shared" si="1"/>
        <v>0.005464532114885217</v>
      </c>
    </row>
    <row r="7" spans="1:11" ht="12.75">
      <c r="A7">
        <v>4126626</v>
      </c>
      <c r="B7">
        <v>0.18</v>
      </c>
      <c r="C7">
        <v>0.155</v>
      </c>
      <c r="D7" s="2">
        <v>0.001309863</v>
      </c>
      <c r="E7">
        <v>0</v>
      </c>
      <c r="F7">
        <v>114.96</v>
      </c>
      <c r="G7" s="1">
        <v>-3.509699E-05</v>
      </c>
      <c r="H7" s="1">
        <v>1.660421E-06</v>
      </c>
      <c r="I7" s="1">
        <v>1.69138E-07</v>
      </c>
      <c r="J7" s="2">
        <f t="shared" si="0"/>
        <v>0.0013098565360905017</v>
      </c>
      <c r="K7">
        <f t="shared" si="1"/>
        <v>0.013098565360905017</v>
      </c>
    </row>
    <row r="8" spans="1:11" ht="12.75">
      <c r="A8">
        <v>4126659</v>
      </c>
      <c r="B8">
        <v>0.27</v>
      </c>
      <c r="C8">
        <v>0.247</v>
      </c>
      <c r="D8" s="2">
        <v>0.002080643</v>
      </c>
      <c r="E8">
        <v>0</v>
      </c>
      <c r="F8">
        <v>115.14</v>
      </c>
      <c r="G8" s="1">
        <v>-3.468576E-05</v>
      </c>
      <c r="H8" s="1">
        <v>2.635448E-06</v>
      </c>
      <c r="I8" s="1">
        <v>1.074256E-07</v>
      </c>
      <c r="J8" s="2">
        <f t="shared" si="0"/>
        <v>0.002080643</v>
      </c>
      <c r="K8">
        <f t="shared" si="1"/>
        <v>0.02080643</v>
      </c>
    </row>
    <row r="9" spans="1:11" ht="12.75">
      <c r="A9">
        <v>4126694</v>
      </c>
      <c r="B9">
        <v>0.18</v>
      </c>
      <c r="C9">
        <v>0.155</v>
      </c>
      <c r="D9" s="2">
        <v>0.001310954</v>
      </c>
      <c r="E9">
        <v>0</v>
      </c>
      <c r="F9">
        <v>115.002</v>
      </c>
      <c r="G9" s="1">
        <v>-3.480849E-05</v>
      </c>
      <c r="H9" s="1">
        <v>1.721507E-06</v>
      </c>
      <c r="I9" s="1">
        <v>3.758286E-08</v>
      </c>
      <c r="J9" s="2">
        <f t="shared" si="0"/>
        <v>0.001310950197491834</v>
      </c>
      <c r="K9">
        <f t="shared" si="1"/>
        <v>0.01310950197491834</v>
      </c>
    </row>
    <row r="10" spans="1:11" ht="12.75">
      <c r="A10">
        <v>4126727</v>
      </c>
      <c r="B10">
        <v>0.09</v>
      </c>
      <c r="C10">
        <v>0.065</v>
      </c>
      <c r="D10" s="2">
        <v>0.0005436553</v>
      </c>
      <c r="E10">
        <v>0</v>
      </c>
      <c r="F10">
        <v>114.344</v>
      </c>
      <c r="G10" s="1">
        <v>-3.54022E-05</v>
      </c>
      <c r="H10" s="1">
        <v>6.391904E-07</v>
      </c>
      <c r="I10" s="1">
        <v>4.755444E-08</v>
      </c>
      <c r="J10" s="2">
        <f t="shared" si="0"/>
        <v>0.0005436028352610894</v>
      </c>
      <c r="K10">
        <f t="shared" si="1"/>
        <v>0.0054360283526108935</v>
      </c>
    </row>
    <row r="11" spans="1:11" ht="12.75">
      <c r="A11">
        <v>4126760</v>
      </c>
      <c r="B11">
        <v>0</v>
      </c>
      <c r="C11">
        <v>-0.026</v>
      </c>
      <c r="D11" s="2">
        <v>0.0002274962</v>
      </c>
      <c r="E11">
        <v>180</v>
      </c>
      <c r="F11">
        <v>-62.513</v>
      </c>
      <c r="G11" s="1">
        <v>-3.457642E-05</v>
      </c>
      <c r="H11" s="1">
        <v>3.882399E-07</v>
      </c>
      <c r="I11" s="1">
        <v>9.264736E-08</v>
      </c>
      <c r="J11" s="2">
        <f t="shared" si="0"/>
        <v>-0.00022730536222811046</v>
      </c>
      <c r="K11">
        <f t="shared" si="1"/>
        <v>-0.0022730536222811044</v>
      </c>
    </row>
    <row r="12" spans="1:11" ht="12.75">
      <c r="A12">
        <v>4126793</v>
      </c>
      <c r="B12">
        <v>-0.2</v>
      </c>
      <c r="C12">
        <v>-0.226</v>
      </c>
      <c r="D12" s="2">
        <v>0.001918719</v>
      </c>
      <c r="E12">
        <v>180</v>
      </c>
      <c r="F12">
        <v>-64.285</v>
      </c>
      <c r="G12" s="1">
        <v>-3.491514E-05</v>
      </c>
      <c r="H12" s="1">
        <v>2.511421E-06</v>
      </c>
      <c r="I12" s="1">
        <v>5.231485E-08</v>
      </c>
      <c r="J12" s="2">
        <f t="shared" si="0"/>
        <v>-0.0019186223797492857</v>
      </c>
      <c r="K12">
        <f t="shared" si="1"/>
        <v>-0.019186223797492855</v>
      </c>
    </row>
    <row r="18" ht="12.75">
      <c r="A18" t="s">
        <v>25</v>
      </c>
    </row>
    <row r="19" ht="13.5" thickBot="1"/>
    <row r="20" spans="1:2" ht="12.75">
      <c r="A20" s="8" t="s">
        <v>26</v>
      </c>
      <c r="B20" s="8"/>
    </row>
    <row r="21" spans="1:2" ht="12.75">
      <c r="A21" s="5" t="s">
        <v>27</v>
      </c>
      <c r="B21" s="5">
        <v>0.9999966879167439</v>
      </c>
    </row>
    <row r="22" spans="1:2" ht="12.75">
      <c r="A22" s="5" t="s">
        <v>28</v>
      </c>
      <c r="B22" s="5">
        <v>0.9999933758444578</v>
      </c>
    </row>
    <row r="23" spans="1:2" ht="12.75">
      <c r="A23" s="5" t="s">
        <v>29</v>
      </c>
      <c r="B23" s="5">
        <v>0.9999911677926104</v>
      </c>
    </row>
    <row r="24" spans="1:2" ht="12.75">
      <c r="A24" s="5" t="s">
        <v>30</v>
      </c>
      <c r="B24" s="5">
        <v>4.5674289667845794E-06</v>
      </c>
    </row>
    <row r="25" spans="1:2" ht="13.5" thickBot="1">
      <c r="A25" s="6" t="s">
        <v>31</v>
      </c>
      <c r="B25" s="6">
        <v>5</v>
      </c>
    </row>
    <row r="27" ht="13.5" thickBot="1">
      <c r="A27" t="s">
        <v>32</v>
      </c>
    </row>
    <row r="28" spans="1:6" ht="12.75">
      <c r="A28" s="7"/>
      <c r="B28" s="7" t="s">
        <v>36</v>
      </c>
      <c r="C28" s="7" t="s">
        <v>37</v>
      </c>
      <c r="D28" s="7" t="s">
        <v>38</v>
      </c>
      <c r="E28" s="7" t="s">
        <v>39</v>
      </c>
      <c r="F28" s="7" t="s">
        <v>40</v>
      </c>
    </row>
    <row r="29" spans="1:6" ht="12.75">
      <c r="A29" s="5" t="s">
        <v>33</v>
      </c>
      <c r="B29" s="5">
        <v>1</v>
      </c>
      <c r="C29" s="5">
        <v>9.44781672674136E-06</v>
      </c>
      <c r="D29" s="5">
        <v>9.44781672674136E-06</v>
      </c>
      <c r="E29" s="5">
        <v>452884.91618534643</v>
      </c>
      <c r="F29" s="5">
        <v>7.235782589450721E-09</v>
      </c>
    </row>
    <row r="30" spans="1:6" ht="12.75">
      <c r="A30" s="5" t="s">
        <v>34</v>
      </c>
      <c r="B30" s="5">
        <v>3</v>
      </c>
      <c r="C30" s="5">
        <v>6.258422209986857E-11</v>
      </c>
      <c r="D30" s="5">
        <v>2.0861407366622856E-11</v>
      </c>
      <c r="E30" s="5"/>
      <c r="F30" s="5"/>
    </row>
    <row r="31" spans="1:6" ht="13.5" thickBot="1">
      <c r="A31" s="6" t="s">
        <v>35</v>
      </c>
      <c r="B31" s="6">
        <v>4</v>
      </c>
      <c r="C31" s="6">
        <v>9.44787931096346E-06</v>
      </c>
      <c r="D31" s="6"/>
      <c r="E31" s="6"/>
      <c r="F31" s="6"/>
    </row>
    <row r="32" ht="13.5" thickBot="1"/>
    <row r="33" spans="1:9" ht="12.75">
      <c r="A33" s="7"/>
      <c r="B33" s="7" t="s">
        <v>41</v>
      </c>
      <c r="C33" s="7" t="s">
        <v>30</v>
      </c>
      <c r="D33" s="7" t="s">
        <v>42</v>
      </c>
      <c r="E33" s="7" t="s">
        <v>43</v>
      </c>
      <c r="F33" s="7" t="s">
        <v>44</v>
      </c>
      <c r="G33" s="7" t="s">
        <v>45</v>
      </c>
      <c r="H33" s="7" t="s">
        <v>46</v>
      </c>
      <c r="I33" s="7" t="s">
        <v>47</v>
      </c>
    </row>
    <row r="34" spans="1:9" ht="12.75">
      <c r="A34" s="5" t="s">
        <v>80</v>
      </c>
      <c r="B34" s="5">
        <v>-1.1655414202472623E-05</v>
      </c>
      <c r="C34" s="5">
        <v>2.1153468450603726E-06</v>
      </c>
      <c r="D34" s="5">
        <v>-5.509930548595199</v>
      </c>
      <c r="E34" s="5">
        <v>0.011770359534744123</v>
      </c>
      <c r="F34" s="5">
        <v>-1.8387398269250057E-05</v>
      </c>
      <c r="G34" s="5">
        <v>-4.9234301356951895E-06</v>
      </c>
      <c r="H34" s="5">
        <v>-1.8387398269250057E-05</v>
      </c>
      <c r="I34" s="5">
        <v>-4.9234301356951895E-06</v>
      </c>
    </row>
    <row r="35" spans="1:9" ht="13.5" thickBot="1">
      <c r="A35" s="6" t="s">
        <v>81</v>
      </c>
      <c r="B35" s="6">
        <v>0.008488014026022755</v>
      </c>
      <c r="C35" s="6">
        <v>1.2612818911714538E-05</v>
      </c>
      <c r="D35" s="6">
        <v>672.9672474833723</v>
      </c>
      <c r="E35" s="6">
        <v>7.235782589450726E-09</v>
      </c>
      <c r="F35" s="6">
        <v>0.008447874369422664</v>
      </c>
      <c r="G35" s="6">
        <v>0.008528153682622847</v>
      </c>
      <c r="H35" s="6">
        <v>0.008447874369422664</v>
      </c>
      <c r="I35" s="6">
        <v>0.008528153682622847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99"/>
  <sheetViews>
    <sheetView workbookViewId="0" topLeftCell="A1">
      <selection activeCell="G1" sqref="G1:U20"/>
    </sheetView>
  </sheetViews>
  <sheetFormatPr defaultColWidth="9.140625" defaultRowHeight="12.75"/>
  <cols>
    <col min="1" max="1" width="12.00390625" style="0" bestFit="1" customWidth="1"/>
    <col min="2" max="2" width="9.00390625" style="0" bestFit="1" customWidth="1"/>
    <col min="3" max="3" width="9.57421875" style="0" bestFit="1" customWidth="1"/>
    <col min="4" max="4" width="9.00390625" style="0" bestFit="1" customWidth="1"/>
    <col min="5" max="5" width="5.57421875" style="0" bestFit="1" customWidth="1"/>
  </cols>
  <sheetData>
    <row r="1" spans="1:21" ht="12.75">
      <c r="A1" t="s">
        <v>82</v>
      </c>
      <c r="B1" t="s">
        <v>83</v>
      </c>
      <c r="C1" t="s">
        <v>51</v>
      </c>
      <c r="G1" t="s">
        <v>115</v>
      </c>
      <c r="H1">
        <v>47</v>
      </c>
      <c r="I1" s="17">
        <v>8</v>
      </c>
      <c r="J1" s="17">
        <v>30</v>
      </c>
      <c r="K1" s="17">
        <v>31</v>
      </c>
      <c r="L1" s="17">
        <f>K1+1</f>
        <v>32</v>
      </c>
      <c r="M1" s="17">
        <f>L1+1</f>
        <v>33</v>
      </c>
      <c r="N1" s="17">
        <f>M1+1</f>
        <v>34</v>
      </c>
      <c r="O1" s="17">
        <v>32</v>
      </c>
      <c r="P1" s="17">
        <v>30</v>
      </c>
      <c r="Q1" s="17">
        <v>31</v>
      </c>
      <c r="R1" s="17">
        <f>Q1+1</f>
        <v>32</v>
      </c>
      <c r="S1" s="17">
        <f>R1+1</f>
        <v>33</v>
      </c>
      <c r="T1" s="17">
        <f>S1+1</f>
        <v>34</v>
      </c>
      <c r="U1" s="17">
        <v>32</v>
      </c>
    </row>
    <row r="2" spans="1:2" ht="12.75">
      <c r="A2" t="s">
        <v>84</v>
      </c>
      <c r="B2">
        <v>4125479</v>
      </c>
    </row>
    <row r="3" spans="1:21" ht="12.75">
      <c r="A3" t="s">
        <v>85</v>
      </c>
      <c r="B3">
        <v>4125504</v>
      </c>
      <c r="G3" t="s">
        <v>116</v>
      </c>
      <c r="I3" t="s">
        <v>117</v>
      </c>
      <c r="J3" t="s">
        <v>128</v>
      </c>
      <c r="K3" t="s">
        <v>118</v>
      </c>
      <c r="L3" t="s">
        <v>119</v>
      </c>
      <c r="M3" t="s">
        <v>120</v>
      </c>
      <c r="N3" t="s">
        <v>121</v>
      </c>
      <c r="O3" t="s">
        <v>122</v>
      </c>
      <c r="P3" t="s">
        <v>129</v>
      </c>
      <c r="Q3" t="s">
        <v>123</v>
      </c>
      <c r="R3" t="s">
        <v>124</v>
      </c>
      <c r="S3" t="s">
        <v>125</v>
      </c>
      <c r="T3" t="s">
        <v>126</v>
      </c>
      <c r="U3" t="s">
        <v>127</v>
      </c>
    </row>
    <row r="4" spans="1:21" ht="12.75">
      <c r="A4" t="s">
        <v>86</v>
      </c>
      <c r="B4">
        <v>125005</v>
      </c>
      <c r="G4">
        <v>0</v>
      </c>
      <c r="I4" s="10">
        <f ca="1">OFFSET($A$1,I$1+$H$1*$G4-1,1)</f>
        <v>-0.23</v>
      </c>
      <c r="J4" s="10">
        <f ca="1">OFFSET($A$1,J$1+$H$1*$G4-1,2)*10000</f>
        <v>-28.886</v>
      </c>
      <c r="K4" s="10">
        <f ca="1">OFFSET($A$1,K$1+$H$1*$G4-1,2)*10000</f>
        <v>-0.9001669999999999</v>
      </c>
      <c r="L4" s="10">
        <f aca="true" ca="1" t="shared" si="0" ref="K4:O19">OFFSET($A$1,L$1+$H$1*$G4-1,2)*10000</f>
        <v>-1.6148399999999998</v>
      </c>
      <c r="M4" s="10">
        <f ca="1" t="shared" si="0"/>
        <v>5.08165</v>
      </c>
      <c r="N4" s="10">
        <f ca="1" t="shared" si="0"/>
        <v>-0.0824951</v>
      </c>
      <c r="O4" s="10">
        <f ca="1">OFFSET($A$1,O$1+$H$1*$G4-1,2)*10000</f>
        <v>-1.6148399999999998</v>
      </c>
      <c r="P4" s="10">
        <f aca="true" ca="1" t="shared" si="1" ref="P4:U19">OFFSET($A$1,P$1+$H$1*$G4-1,3)*10000</f>
        <v>-21.8207</v>
      </c>
      <c r="Q4" s="10">
        <f ca="1" t="shared" si="1"/>
        <v>4.207</v>
      </c>
      <c r="R4" s="10">
        <f ca="1" t="shared" si="1"/>
        <v>1.2545300000000001</v>
      </c>
      <c r="S4" s="10">
        <f ca="1" t="shared" si="1"/>
        <v>0.320957</v>
      </c>
      <c r="T4" s="10">
        <f ca="1">OFFSET($A$1,T$1+$H$1*$G4-1,3)*10000</f>
        <v>-0.0340101</v>
      </c>
      <c r="U4" s="10">
        <f ca="1" t="shared" si="1"/>
        <v>1.2545300000000001</v>
      </c>
    </row>
    <row r="5" spans="1:21" ht="12.75">
      <c r="A5" t="s">
        <v>87</v>
      </c>
      <c r="B5">
        <v>1</v>
      </c>
      <c r="G5">
        <v>1</v>
      </c>
      <c r="I5" s="10">
        <f ca="1">OFFSET($A$1,I$1+$H$1*$G5-1,1)</f>
        <v>-0.03</v>
      </c>
      <c r="J5" s="10">
        <f aca="true" ca="1" t="shared" si="2" ref="J5:J20">OFFSET($A$1,J$1+$H$1*$G5-1,2)*10000</f>
        <v>-5.83202</v>
      </c>
      <c r="K5" s="10">
        <f ca="1" t="shared" si="0"/>
        <v>4.2982</v>
      </c>
      <c r="L5" s="10">
        <f ca="1" t="shared" si="0"/>
        <v>-0.280277</v>
      </c>
      <c r="M5" s="10">
        <f ca="1" t="shared" si="0"/>
        <v>1.87145</v>
      </c>
      <c r="N5" s="10">
        <f ca="1" t="shared" si="0"/>
        <v>0.0756525</v>
      </c>
      <c r="O5" s="10">
        <f ca="1" t="shared" si="0"/>
        <v>-0.280277</v>
      </c>
      <c r="P5" s="10">
        <f ca="1" t="shared" si="1"/>
        <v>-38.0095</v>
      </c>
      <c r="Q5" s="10">
        <f ca="1" t="shared" si="1"/>
        <v>6.4718100000000005</v>
      </c>
      <c r="R5" s="10">
        <f ca="1" t="shared" si="1"/>
        <v>0.462381</v>
      </c>
      <c r="S5" s="10">
        <f ca="1" t="shared" si="1"/>
        <v>0.341012</v>
      </c>
      <c r="T5" s="10">
        <f ca="1" t="shared" si="1"/>
        <v>-0.186101</v>
      </c>
      <c r="U5" s="10">
        <f ca="1" t="shared" si="1"/>
        <v>0.462381</v>
      </c>
    </row>
    <row r="6" spans="1:21" ht="12.75">
      <c r="A6" t="s">
        <v>88</v>
      </c>
      <c r="B6">
        <v>0</v>
      </c>
      <c r="G6">
        <v>2</v>
      </c>
      <c r="I6" s="10">
        <f aca="true" ca="1" t="shared" si="3" ref="I6:I20">OFFSET($A$1,I$1+$H$1*$G6-1,1)</f>
        <v>0.78</v>
      </c>
      <c r="J6" s="10">
        <f ca="1" t="shared" si="2"/>
        <v>47.240399999999994</v>
      </c>
      <c r="K6" s="10">
        <f ca="1" t="shared" si="0"/>
        <v>9.850499999999998</v>
      </c>
      <c r="L6" s="10">
        <f ca="1" t="shared" si="0"/>
        <v>3.07246</v>
      </c>
      <c r="M6" s="10">
        <f ca="1" t="shared" si="0"/>
        <v>-10.5496</v>
      </c>
      <c r="N6" s="10">
        <f ca="1" t="shared" si="0"/>
        <v>-0.0359528</v>
      </c>
      <c r="O6" s="10">
        <f ca="1" t="shared" si="0"/>
        <v>3.07246</v>
      </c>
      <c r="P6" s="10">
        <f ca="1" t="shared" si="1"/>
        <v>-0.482185</v>
      </c>
      <c r="Q6" s="10">
        <f ca="1" t="shared" si="1"/>
        <v>0.535519</v>
      </c>
      <c r="R6" s="10">
        <f ca="1" t="shared" si="1"/>
        <v>-0.892086</v>
      </c>
      <c r="S6" s="10">
        <f ca="1" t="shared" si="1"/>
        <v>-0.0638924</v>
      </c>
      <c r="T6" s="10">
        <f ca="1" t="shared" si="1"/>
        <v>-0.0532774</v>
      </c>
      <c r="U6" s="10">
        <f ca="1" t="shared" si="1"/>
        <v>-0.892086</v>
      </c>
    </row>
    <row r="7" spans="1:21" ht="12.75">
      <c r="A7" t="s">
        <v>89</v>
      </c>
      <c r="B7">
        <v>0</v>
      </c>
      <c r="G7">
        <v>3</v>
      </c>
      <c r="I7" s="10">
        <f ca="1" t="shared" si="3"/>
        <v>1.58</v>
      </c>
      <c r="J7" s="10">
        <f ca="1" t="shared" si="2"/>
        <v>43.4421</v>
      </c>
      <c r="K7" s="10">
        <f ca="1" t="shared" si="0"/>
        <v>7.91537</v>
      </c>
      <c r="L7" s="10">
        <f ca="1" t="shared" si="0"/>
        <v>2.5218000000000003</v>
      </c>
      <c r="M7" s="10">
        <f ca="1" t="shared" si="0"/>
        <v>-9.3448</v>
      </c>
      <c r="N7" s="10">
        <f ca="1" t="shared" si="0"/>
        <v>-0.049122400000000004</v>
      </c>
      <c r="O7" s="10">
        <f ca="1" t="shared" si="0"/>
        <v>2.5218000000000003</v>
      </c>
      <c r="P7" s="10">
        <f ca="1" t="shared" si="1"/>
        <v>5.294460000000001</v>
      </c>
      <c r="Q7" s="10">
        <f ca="1" t="shared" si="1"/>
        <v>-0.401197</v>
      </c>
      <c r="R7" s="10">
        <f ca="1" t="shared" si="1"/>
        <v>-0.9653940000000001</v>
      </c>
      <c r="S7" s="10">
        <f ca="1" t="shared" si="1"/>
        <v>0.0145157</v>
      </c>
      <c r="T7" s="10">
        <f ca="1" t="shared" si="1"/>
        <v>-0.09353979999999999</v>
      </c>
      <c r="U7" s="10">
        <f ca="1" t="shared" si="1"/>
        <v>-0.9653940000000001</v>
      </c>
    </row>
    <row r="8" spans="1:21" ht="12.75">
      <c r="A8" t="s">
        <v>90</v>
      </c>
      <c r="B8">
        <v>-0.23</v>
      </c>
      <c r="G8">
        <v>4</v>
      </c>
      <c r="I8" s="10">
        <f ca="1" t="shared" si="3"/>
        <v>2.39</v>
      </c>
      <c r="J8" s="10">
        <f ca="1" t="shared" si="2"/>
        <v>42.8462</v>
      </c>
      <c r="K8" s="10">
        <f ca="1" t="shared" si="0"/>
        <v>7.6548</v>
      </c>
      <c r="L8" s="10">
        <f ca="1" t="shared" si="0"/>
        <v>2.4174700000000002</v>
      </c>
      <c r="M8" s="10">
        <f ca="1" t="shared" si="0"/>
        <v>-8.99384</v>
      </c>
      <c r="N8" s="10">
        <f ca="1" t="shared" si="0"/>
        <v>0.0182699</v>
      </c>
      <c r="O8" s="10">
        <f ca="1" t="shared" si="0"/>
        <v>2.4174700000000002</v>
      </c>
      <c r="P8" s="10">
        <f ca="1" t="shared" si="1"/>
        <v>6.15576</v>
      </c>
      <c r="Q8" s="10">
        <f ca="1" t="shared" si="1"/>
        <v>-0.384936</v>
      </c>
      <c r="R8" s="10">
        <f ca="1" t="shared" si="1"/>
        <v>-0.968847</v>
      </c>
      <c r="S8" s="10">
        <f ca="1" t="shared" si="1"/>
        <v>-0.08366849999999999</v>
      </c>
      <c r="T8" s="10">
        <f ca="1" t="shared" si="1"/>
        <v>-0.0570189</v>
      </c>
      <c r="U8" s="10">
        <f ca="1" t="shared" si="1"/>
        <v>-0.968847</v>
      </c>
    </row>
    <row r="9" spans="1:21" ht="12.75">
      <c r="A9" t="s">
        <v>91</v>
      </c>
      <c r="B9">
        <v>-22.0442</v>
      </c>
      <c r="G9">
        <v>5</v>
      </c>
      <c r="I9" s="10">
        <f ca="1" t="shared" si="3"/>
        <v>3.19</v>
      </c>
      <c r="J9" s="10">
        <f ca="1" t="shared" si="2"/>
        <v>42.5367</v>
      </c>
      <c r="K9" s="10">
        <f ca="1" t="shared" si="0"/>
        <v>7.3131200000000005</v>
      </c>
      <c r="L9" s="10">
        <f ca="1" t="shared" si="0"/>
        <v>2.35515</v>
      </c>
      <c r="M9" s="10">
        <f ca="1" t="shared" si="0"/>
        <v>-8.83104</v>
      </c>
      <c r="N9" s="10">
        <f ca="1" t="shared" si="0"/>
        <v>-0.0223172</v>
      </c>
      <c r="O9" s="10">
        <f ca="1" t="shared" si="0"/>
        <v>2.35515</v>
      </c>
      <c r="P9" s="10">
        <f ca="1" t="shared" si="1"/>
        <v>7.3391</v>
      </c>
      <c r="Q9" s="10">
        <f ca="1" t="shared" si="1"/>
        <v>-0.5940139999999999</v>
      </c>
      <c r="R9" s="10">
        <f ca="1" t="shared" si="1"/>
        <v>-0.9189259999999999</v>
      </c>
      <c r="S9" s="10">
        <f ca="1" t="shared" si="1"/>
        <v>-0.09779990000000001</v>
      </c>
      <c r="T9" s="10">
        <f ca="1" t="shared" si="1"/>
        <v>-0.0597078</v>
      </c>
      <c r="U9" s="10">
        <f ca="1" t="shared" si="1"/>
        <v>-0.9189259999999999</v>
      </c>
    </row>
    <row r="10" spans="1:21" ht="12.75">
      <c r="A10" t="s">
        <v>92</v>
      </c>
      <c r="B10" s="1">
        <v>0.00020744</v>
      </c>
      <c r="G10">
        <v>6</v>
      </c>
      <c r="I10" s="10">
        <f ca="1" t="shared" si="3"/>
        <v>4</v>
      </c>
      <c r="J10" s="10">
        <f ca="1" t="shared" si="2"/>
        <v>42.197700000000005</v>
      </c>
      <c r="K10" s="10">
        <f ca="1" t="shared" si="0"/>
        <v>7.12538</v>
      </c>
      <c r="L10" s="10">
        <f ca="1" t="shared" si="0"/>
        <v>2.35326</v>
      </c>
      <c r="M10" s="10">
        <f ca="1" t="shared" si="0"/>
        <v>-8.7463</v>
      </c>
      <c r="N10" s="10">
        <f ca="1" t="shared" si="0"/>
        <v>-0.010371199999999999</v>
      </c>
      <c r="O10" s="10">
        <f ca="1" t="shared" si="0"/>
        <v>2.35326</v>
      </c>
      <c r="P10" s="10">
        <f ca="1" t="shared" si="1"/>
        <v>7.42283</v>
      </c>
      <c r="Q10" s="10">
        <f ca="1" t="shared" si="1"/>
        <v>-0.755019</v>
      </c>
      <c r="R10" s="10">
        <f ca="1" t="shared" si="1"/>
        <v>-0.9412729999999999</v>
      </c>
      <c r="S10" s="10">
        <f ca="1" t="shared" si="1"/>
        <v>-0.0755645</v>
      </c>
      <c r="T10" s="10">
        <f ca="1" t="shared" si="1"/>
        <v>-0.06442400000000001</v>
      </c>
      <c r="U10" s="10">
        <f ca="1" t="shared" si="1"/>
        <v>-0.9412729999999999</v>
      </c>
    </row>
    <row r="11" spans="1:21" ht="12.75">
      <c r="A11" t="s">
        <v>93</v>
      </c>
      <c r="B11" s="1">
        <v>0</v>
      </c>
      <c r="G11">
        <v>7</v>
      </c>
      <c r="I11" s="10">
        <f ca="1" t="shared" si="3"/>
        <v>4.81</v>
      </c>
      <c r="J11" s="10">
        <f ca="1" t="shared" si="2"/>
        <v>42.0045</v>
      </c>
      <c r="K11" s="10">
        <f ca="1" t="shared" si="0"/>
        <v>7.12242</v>
      </c>
      <c r="L11" s="10">
        <f ca="1" t="shared" si="0"/>
        <v>2.31019</v>
      </c>
      <c r="M11" s="10">
        <f ca="1" t="shared" si="0"/>
        <v>-8.751619999999999</v>
      </c>
      <c r="N11" s="10">
        <f ca="1" t="shared" si="0"/>
        <v>-0.00725435</v>
      </c>
      <c r="O11" s="10">
        <f ca="1" t="shared" si="0"/>
        <v>2.31019</v>
      </c>
      <c r="P11" s="10">
        <f ca="1" t="shared" si="1"/>
        <v>7.86821</v>
      </c>
      <c r="Q11" s="10">
        <f ca="1" t="shared" si="1"/>
        <v>-0.757219</v>
      </c>
      <c r="R11" s="10">
        <f ca="1" t="shared" si="1"/>
        <v>-0.897678</v>
      </c>
      <c r="S11" s="10">
        <f ca="1" t="shared" si="1"/>
        <v>-0.0701113</v>
      </c>
      <c r="T11" s="10">
        <f ca="1" t="shared" si="1"/>
        <v>-0.0618167</v>
      </c>
      <c r="U11" s="10">
        <f ca="1" t="shared" si="1"/>
        <v>-0.897678</v>
      </c>
    </row>
    <row r="12" spans="1:21" ht="12.75">
      <c r="A12" t="s">
        <v>94</v>
      </c>
      <c r="B12" s="1">
        <v>0</v>
      </c>
      <c r="G12">
        <v>8</v>
      </c>
      <c r="I12" s="10">
        <f ca="1" t="shared" si="3"/>
        <v>5.61</v>
      </c>
      <c r="J12" s="10">
        <f ca="1" t="shared" si="2"/>
        <v>41.9546</v>
      </c>
      <c r="K12" s="10">
        <f ca="1" t="shared" si="0"/>
        <v>7.05719</v>
      </c>
      <c r="L12" s="10">
        <f ca="1" t="shared" si="0"/>
        <v>2.29554</v>
      </c>
      <c r="M12" s="10">
        <f ca="1" t="shared" si="0"/>
        <v>-8.72788</v>
      </c>
      <c r="N12" s="10">
        <f ca="1" t="shared" si="0"/>
        <v>0.00273033</v>
      </c>
      <c r="O12" s="10">
        <f ca="1" t="shared" si="0"/>
        <v>2.29554</v>
      </c>
      <c r="P12" s="10">
        <f ca="1" t="shared" si="1"/>
        <v>7.9327</v>
      </c>
      <c r="Q12" s="10">
        <f ca="1" t="shared" si="1"/>
        <v>-0.833338</v>
      </c>
      <c r="R12" s="10">
        <f ca="1" t="shared" si="1"/>
        <v>-0.899889</v>
      </c>
      <c r="S12" s="10">
        <f ca="1" t="shared" si="1"/>
        <v>-0.08797369999999999</v>
      </c>
      <c r="T12" s="10">
        <f ca="1" t="shared" si="1"/>
        <v>-0.057918000000000004</v>
      </c>
      <c r="U12" s="10">
        <f ca="1" t="shared" si="1"/>
        <v>-0.899889</v>
      </c>
    </row>
    <row r="13" spans="1:21" ht="12.75">
      <c r="A13" t="s">
        <v>0</v>
      </c>
      <c r="G13">
        <v>9</v>
      </c>
      <c r="I13" s="10">
        <f ca="1" t="shared" si="3"/>
        <v>4.81</v>
      </c>
      <c r="J13" s="10">
        <f ca="1" t="shared" si="2"/>
        <v>42.2848</v>
      </c>
      <c r="K13" s="10">
        <f ca="1" t="shared" si="0"/>
        <v>7.21487</v>
      </c>
      <c r="L13" s="10">
        <f ca="1" t="shared" si="0"/>
        <v>2.34239</v>
      </c>
      <c r="M13" s="10">
        <f ca="1" t="shared" si="0"/>
        <v>-8.74468</v>
      </c>
      <c r="N13" s="10">
        <f ca="1" t="shared" si="0"/>
        <v>-0.0052422</v>
      </c>
      <c r="O13" s="10">
        <f ca="1" t="shared" si="0"/>
        <v>2.34239</v>
      </c>
      <c r="P13" s="10">
        <f ca="1" t="shared" si="1"/>
        <v>7.79413</v>
      </c>
      <c r="Q13" s="10">
        <f ca="1" t="shared" si="1"/>
        <v>-0.749186</v>
      </c>
      <c r="R13" s="10">
        <f ca="1" t="shared" si="1"/>
        <v>-0.860691</v>
      </c>
      <c r="S13" s="10">
        <f ca="1" t="shared" si="1"/>
        <v>-0.0924169</v>
      </c>
      <c r="T13" s="10">
        <f ca="1" t="shared" si="1"/>
        <v>-0.0531052</v>
      </c>
      <c r="U13" s="10">
        <f ca="1" t="shared" si="1"/>
        <v>-0.860691</v>
      </c>
    </row>
    <row r="14" spans="1:21" ht="12.75">
      <c r="A14" t="s">
        <v>95</v>
      </c>
      <c r="B14" t="s">
        <v>96</v>
      </c>
      <c r="C14" t="s">
        <v>97</v>
      </c>
      <c r="D14" t="s">
        <v>98</v>
      </c>
      <c r="E14" t="s">
        <v>99</v>
      </c>
      <c r="G14">
        <v>10</v>
      </c>
      <c r="I14" s="10">
        <f ca="1" t="shared" si="3"/>
        <v>4</v>
      </c>
      <c r="J14" s="10">
        <f ca="1" t="shared" si="2"/>
        <v>42.6114</v>
      </c>
      <c r="K14" s="10">
        <f ca="1" t="shared" si="0"/>
        <v>7.3029</v>
      </c>
      <c r="L14" s="10">
        <f ca="1" t="shared" si="0"/>
        <v>2.34235</v>
      </c>
      <c r="M14" s="10">
        <f ca="1" t="shared" si="0"/>
        <v>-8.72016</v>
      </c>
      <c r="N14" s="10">
        <f ca="1" t="shared" si="0"/>
        <v>-0.00211257</v>
      </c>
      <c r="O14" s="10">
        <f ca="1" t="shared" si="0"/>
        <v>2.34235</v>
      </c>
      <c r="P14" s="10">
        <f ca="1" t="shared" si="1"/>
        <v>7.67084</v>
      </c>
      <c r="Q14" s="10">
        <f ca="1" t="shared" si="1"/>
        <v>-0.6871769999999999</v>
      </c>
      <c r="R14" s="10">
        <f ca="1" t="shared" si="1"/>
        <v>-0.867021</v>
      </c>
      <c r="S14" s="10">
        <f ca="1" t="shared" si="1"/>
        <v>-0.0912445</v>
      </c>
      <c r="T14" s="10">
        <f ca="1" t="shared" si="1"/>
        <v>-0.0591926</v>
      </c>
      <c r="U14" s="10">
        <f ca="1" t="shared" si="1"/>
        <v>-0.867021</v>
      </c>
    </row>
    <row r="15" spans="1:21" ht="12.75">
      <c r="A15" t="s">
        <v>100</v>
      </c>
      <c r="B15">
        <v>155.947</v>
      </c>
      <c r="G15">
        <v>11</v>
      </c>
      <c r="I15" s="10">
        <f ca="1" t="shared" si="3"/>
        <v>3.2</v>
      </c>
      <c r="J15" s="10">
        <f ca="1" t="shared" si="2"/>
        <v>43.691900000000004</v>
      </c>
      <c r="K15" s="10">
        <f ca="1" t="shared" si="0"/>
        <v>7.41177</v>
      </c>
      <c r="L15" s="10">
        <f ca="1" t="shared" si="0"/>
        <v>2.38729</v>
      </c>
      <c r="M15" s="10">
        <f ca="1" t="shared" si="0"/>
        <v>-8.80924</v>
      </c>
      <c r="N15" s="10">
        <f ca="1" t="shared" si="0"/>
        <v>-0.0072080700000000004</v>
      </c>
      <c r="O15" s="10">
        <f ca="1" t="shared" si="0"/>
        <v>2.38729</v>
      </c>
      <c r="P15" s="10">
        <f ca="1" t="shared" si="1"/>
        <v>7.691319999999999</v>
      </c>
      <c r="Q15" s="10">
        <f ca="1" t="shared" si="1"/>
        <v>-0.525276</v>
      </c>
      <c r="R15" s="10">
        <f ca="1" t="shared" si="1"/>
        <v>-0.8929699999999999</v>
      </c>
      <c r="S15" s="10">
        <f ca="1" t="shared" si="1"/>
        <v>-0.0673439</v>
      </c>
      <c r="T15" s="10">
        <f ca="1" t="shared" si="1"/>
        <v>-0.0658738</v>
      </c>
      <c r="U15" s="10">
        <f ca="1" t="shared" si="1"/>
        <v>-0.8929699999999999</v>
      </c>
    </row>
    <row r="16" spans="1:21" ht="12.75">
      <c r="A16" t="s">
        <v>101</v>
      </c>
      <c r="B16">
        <v>0</v>
      </c>
      <c r="G16">
        <v>12</v>
      </c>
      <c r="I16" s="10">
        <f ca="1" t="shared" si="3"/>
        <v>2.39</v>
      </c>
      <c r="J16" s="10">
        <f ca="1" t="shared" si="2"/>
        <v>43.9487</v>
      </c>
      <c r="K16" s="10">
        <f ca="1" t="shared" si="0"/>
        <v>7.59696</v>
      </c>
      <c r="L16" s="10">
        <f ca="1" t="shared" si="0"/>
        <v>2.51919</v>
      </c>
      <c r="M16" s="10">
        <f ca="1" t="shared" si="0"/>
        <v>-8.97432</v>
      </c>
      <c r="N16" s="10">
        <f ca="1" t="shared" si="0"/>
        <v>-0.0145265</v>
      </c>
      <c r="O16" s="10">
        <f ca="1" t="shared" si="0"/>
        <v>2.51919</v>
      </c>
      <c r="P16" s="10">
        <f ca="1" t="shared" si="1"/>
        <v>6.77896</v>
      </c>
      <c r="Q16" s="10">
        <f ca="1" t="shared" si="1"/>
        <v>-0.223628</v>
      </c>
      <c r="R16" s="10">
        <f ca="1" t="shared" si="1"/>
        <v>-1.03575</v>
      </c>
      <c r="S16" s="10">
        <f ca="1" t="shared" si="1"/>
        <v>-0.0425257</v>
      </c>
      <c r="T16" s="10">
        <f ca="1" t="shared" si="1"/>
        <v>-0.0669657</v>
      </c>
      <c r="U16" s="10">
        <f ca="1" t="shared" si="1"/>
        <v>-1.03575</v>
      </c>
    </row>
    <row r="17" spans="1:21" ht="12.75">
      <c r="A17" t="s">
        <v>0</v>
      </c>
      <c r="G17">
        <v>13</v>
      </c>
      <c r="I17" s="10">
        <f ca="1" t="shared" si="3"/>
        <v>1.59</v>
      </c>
      <c r="J17" s="10">
        <f ca="1" t="shared" si="2"/>
        <v>46.39940000000001</v>
      </c>
      <c r="K17" s="10">
        <f ca="1" t="shared" si="0"/>
        <v>8.36564</v>
      </c>
      <c r="L17" s="10">
        <f ca="1" t="shared" si="0"/>
        <v>2.5849599999999997</v>
      </c>
      <c r="M17" s="10">
        <f ca="1" t="shared" si="0"/>
        <v>-9.383790000000001</v>
      </c>
      <c r="N17" s="10">
        <f ca="1" t="shared" si="0"/>
        <v>0.0034478300000000003</v>
      </c>
      <c r="O17" s="10">
        <f ca="1" t="shared" si="0"/>
        <v>2.5849599999999997</v>
      </c>
      <c r="P17" s="10">
        <f ca="1" t="shared" si="1"/>
        <v>5.45199</v>
      </c>
      <c r="Q17" s="10">
        <f ca="1" t="shared" si="1"/>
        <v>0.0037086</v>
      </c>
      <c r="R17" s="10">
        <f ca="1" t="shared" si="1"/>
        <v>-0.854433</v>
      </c>
      <c r="S17" s="10">
        <f ca="1" t="shared" si="1"/>
        <v>0.0221101</v>
      </c>
      <c r="T17" s="10">
        <f ca="1" t="shared" si="1"/>
        <v>-0.0726851</v>
      </c>
      <c r="U17" s="10">
        <f ca="1" t="shared" si="1"/>
        <v>-0.854433</v>
      </c>
    </row>
    <row r="18" spans="1:21" ht="12.75">
      <c r="A18" t="s">
        <v>102</v>
      </c>
      <c r="G18">
        <v>14</v>
      </c>
      <c r="I18" s="10">
        <f ca="1" t="shared" si="3"/>
        <v>0.78</v>
      </c>
      <c r="J18" s="10">
        <f ca="1" t="shared" si="2"/>
        <v>50.416599999999995</v>
      </c>
      <c r="K18" s="10">
        <f ca="1" t="shared" si="0"/>
        <v>9.81151</v>
      </c>
      <c r="L18" s="10">
        <f ca="1" t="shared" si="0"/>
        <v>3.0964099999999997</v>
      </c>
      <c r="M18" s="10">
        <f ca="1" t="shared" si="0"/>
        <v>-10.626399999999999</v>
      </c>
      <c r="N18" s="10">
        <f ca="1" t="shared" si="0"/>
        <v>-0.0823069</v>
      </c>
      <c r="O18" s="10">
        <f ca="1" t="shared" si="0"/>
        <v>3.0964099999999997</v>
      </c>
      <c r="P18" s="10">
        <f ca="1" t="shared" si="1"/>
        <v>1.03301</v>
      </c>
      <c r="Q18" s="10">
        <f ca="1" t="shared" si="1"/>
        <v>1.3041999999999998</v>
      </c>
      <c r="R18" s="10">
        <f ca="1" t="shared" si="1"/>
        <v>-0.8842800000000001</v>
      </c>
      <c r="S18" s="10">
        <f ca="1" t="shared" si="1"/>
        <v>0.14290999999999998</v>
      </c>
      <c r="T18" s="10">
        <f ca="1" t="shared" si="1"/>
        <v>-0.128979</v>
      </c>
      <c r="U18" s="10">
        <f ca="1" t="shared" si="1"/>
        <v>-0.8842800000000001</v>
      </c>
    </row>
    <row r="19" spans="1:21" ht="12.75">
      <c r="A19" t="s">
        <v>103</v>
      </c>
      <c r="B19">
        <v>0</v>
      </c>
      <c r="G19">
        <v>15</v>
      </c>
      <c r="I19" s="10">
        <f ca="1" t="shared" si="3"/>
        <v>-0.02</v>
      </c>
      <c r="J19" s="10">
        <f ca="1" t="shared" si="2"/>
        <v>-16.0406</v>
      </c>
      <c r="K19" s="10">
        <f ca="1" t="shared" si="0"/>
        <v>4.73646</v>
      </c>
      <c r="L19" s="10">
        <f ca="1" t="shared" si="0"/>
        <v>0.583895</v>
      </c>
      <c r="M19" s="10">
        <f ca="1" t="shared" si="0"/>
        <v>1.57329</v>
      </c>
      <c r="N19" s="10">
        <f ca="1" t="shared" si="0"/>
        <v>-0.207256</v>
      </c>
      <c r="O19" s="10">
        <f ca="1" t="shared" si="0"/>
        <v>0.583895</v>
      </c>
      <c r="P19" s="10">
        <f ca="1" t="shared" si="1"/>
        <v>-35.0927</v>
      </c>
      <c r="Q19" s="10">
        <f ca="1" t="shared" si="1"/>
        <v>7.00172</v>
      </c>
      <c r="R19" s="10">
        <f ca="1" t="shared" si="1"/>
        <v>-0.352918</v>
      </c>
      <c r="S19" s="10">
        <f ca="1" t="shared" si="1"/>
        <v>0.26675200000000004</v>
      </c>
      <c r="T19" s="10">
        <f ca="1" t="shared" si="1"/>
        <v>-0.371626</v>
      </c>
      <c r="U19" s="10">
        <f ca="1" t="shared" si="1"/>
        <v>-0.352918</v>
      </c>
    </row>
    <row r="20" spans="1:21" ht="12.75">
      <c r="A20" t="s">
        <v>104</v>
      </c>
      <c r="B20">
        <v>1</v>
      </c>
      <c r="G20">
        <v>16</v>
      </c>
      <c r="I20" s="10">
        <f ca="1" t="shared" si="3"/>
        <v>-0.22</v>
      </c>
      <c r="J20" s="10">
        <f ca="1" t="shared" si="2"/>
        <v>-26.8506</v>
      </c>
      <c r="K20" s="10">
        <f ca="1">OFFSET($A$1,K$1+$H$1*$G20-1,2)*10000</f>
        <v>-1.65044</v>
      </c>
      <c r="L20" s="10">
        <f ca="1">OFFSET($A$1,L$1+$H$1*$G20-1,2)*10000</f>
        <v>-1.05651</v>
      </c>
      <c r="M20" s="10">
        <f ca="1">OFFSET($A$1,M$1+$H$1*$G20-1,2)*10000</f>
        <v>5.06063</v>
      </c>
      <c r="N20" s="10">
        <f ca="1">OFFSET($A$1,N$1+$H$1*$G20-1,2)*10000</f>
        <v>-0.22891299999999998</v>
      </c>
      <c r="O20" s="10">
        <f ca="1">OFFSET($A$1,O$1+$H$1*$G20-1,2)*10000</f>
        <v>-1.05651</v>
      </c>
      <c r="P20" s="10">
        <f aca="true" ca="1" t="shared" si="4" ref="P20:U20">OFFSET($A$1,P$1+$H$1*$G20-1,3)*10000</f>
        <v>-23.732200000000002</v>
      </c>
      <c r="Q20" s="10">
        <f ca="1" t="shared" si="4"/>
        <v>3.77665</v>
      </c>
      <c r="R20" s="10">
        <f ca="1" t="shared" si="4"/>
        <v>0.512003</v>
      </c>
      <c r="S20" s="10">
        <f ca="1" t="shared" si="4"/>
        <v>0.523858</v>
      </c>
      <c r="T20" s="10">
        <f ca="1" t="shared" si="4"/>
        <v>-0.140369</v>
      </c>
      <c r="U20" s="10">
        <f ca="1" t="shared" si="4"/>
        <v>0.512003</v>
      </c>
    </row>
    <row r="21" spans="1:21" ht="12.75">
      <c r="A21" t="s">
        <v>105</v>
      </c>
      <c r="B21">
        <v>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t="s">
        <v>106</v>
      </c>
      <c r="B22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2.75">
      <c r="A23" t="s">
        <v>107</v>
      </c>
      <c r="B23"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" ht="12.75">
      <c r="A24" t="s">
        <v>108</v>
      </c>
      <c r="B24">
        <v>0</v>
      </c>
    </row>
    <row r="25" spans="1:2" ht="12.75">
      <c r="A25" t="s">
        <v>109</v>
      </c>
      <c r="B25">
        <v>0</v>
      </c>
    </row>
    <row r="26" spans="1:2" ht="12.75">
      <c r="A26" t="s">
        <v>110</v>
      </c>
      <c r="B26">
        <v>0</v>
      </c>
    </row>
    <row r="27" ht="12.75">
      <c r="A27" t="s">
        <v>111</v>
      </c>
    </row>
    <row r="28" spans="1:4" ht="12.75">
      <c r="A28" t="s">
        <v>111</v>
      </c>
      <c r="B28" t="s">
        <v>112</v>
      </c>
      <c r="C28" t="s">
        <v>113</v>
      </c>
      <c r="D28" t="s">
        <v>114</v>
      </c>
    </row>
    <row r="29" spans="2:4" ht="12.75">
      <c r="B29">
        <v>1</v>
      </c>
      <c r="C29" s="1">
        <v>-1.0012</v>
      </c>
      <c r="D29" s="1">
        <v>-0.0341895</v>
      </c>
    </row>
    <row r="30" spans="2:4" ht="12.75">
      <c r="B30">
        <v>2</v>
      </c>
      <c r="C30" s="1">
        <v>-0.0028886</v>
      </c>
      <c r="D30" s="1">
        <v>-0.00218207</v>
      </c>
    </row>
    <row r="31" spans="2:4" ht="12.75">
      <c r="B31">
        <v>3</v>
      </c>
      <c r="C31" s="1">
        <v>-9.00167E-05</v>
      </c>
      <c r="D31" s="1">
        <v>0.0004207</v>
      </c>
    </row>
    <row r="32" spans="2:4" ht="12.75">
      <c r="B32">
        <v>4</v>
      </c>
      <c r="C32" s="1">
        <v>-0.000161484</v>
      </c>
      <c r="D32" s="1">
        <v>0.000125453</v>
      </c>
    </row>
    <row r="33" spans="2:4" ht="12.75">
      <c r="B33">
        <v>5</v>
      </c>
      <c r="C33" s="1">
        <v>0.000508165</v>
      </c>
      <c r="D33" s="1">
        <v>3.20957E-05</v>
      </c>
    </row>
    <row r="34" spans="2:4" ht="12.75">
      <c r="B34">
        <v>6</v>
      </c>
      <c r="C34" s="1">
        <v>-8.24951E-06</v>
      </c>
      <c r="D34" s="1">
        <v>-3.40101E-06</v>
      </c>
    </row>
    <row r="35" spans="2:4" ht="12.75">
      <c r="B35">
        <v>9</v>
      </c>
      <c r="C35" s="1">
        <v>-3.73631E-06</v>
      </c>
      <c r="D35" s="1">
        <v>-7.71456E-06</v>
      </c>
    </row>
    <row r="36" spans="2:4" ht="12.75">
      <c r="B36">
        <v>10</v>
      </c>
      <c r="C36" s="1">
        <v>-8.02813E-08</v>
      </c>
      <c r="D36" s="1">
        <v>1.1562E-06</v>
      </c>
    </row>
    <row r="37" spans="2:4" ht="12.75">
      <c r="B37">
        <v>12</v>
      </c>
      <c r="C37" s="1">
        <v>-1.08742E-06</v>
      </c>
      <c r="D37" s="1">
        <v>2.3979E-07</v>
      </c>
    </row>
    <row r="38" spans="2:4" ht="12.75">
      <c r="B38">
        <v>15</v>
      </c>
      <c r="C38" s="1">
        <v>-1.32659E-08</v>
      </c>
      <c r="D38" s="1">
        <v>6.0017E-08</v>
      </c>
    </row>
    <row r="39" spans="2:4" ht="12.75">
      <c r="B39">
        <v>18</v>
      </c>
      <c r="C39" s="1">
        <v>7.42949E-09</v>
      </c>
      <c r="D39" s="1">
        <v>8.53892E-10</v>
      </c>
    </row>
    <row r="40" spans="2:4" ht="12.75">
      <c r="B40">
        <v>20</v>
      </c>
      <c r="C40" s="1">
        <v>-1.68679E-08</v>
      </c>
      <c r="D40" s="1">
        <v>-1.09019E-08</v>
      </c>
    </row>
    <row r="41" spans="2:4" ht="12.75">
      <c r="B41">
        <v>21</v>
      </c>
      <c r="C41" s="1">
        <v>2.39152E-10</v>
      </c>
      <c r="D41" s="1">
        <v>1.53913E-08</v>
      </c>
    </row>
    <row r="42" spans="2:4" ht="12.75">
      <c r="B42">
        <v>25</v>
      </c>
      <c r="C42" s="1">
        <v>-6.17412E-10</v>
      </c>
      <c r="D42" s="1">
        <v>8.96294E-10</v>
      </c>
    </row>
    <row r="43" spans="2:4" ht="12.75">
      <c r="B43">
        <v>27</v>
      </c>
      <c r="C43" s="1">
        <v>6.11094E-10</v>
      </c>
      <c r="D43" s="1">
        <v>2.18702E-10</v>
      </c>
    </row>
    <row r="44" spans="2:4" ht="12.75">
      <c r="B44">
        <v>28</v>
      </c>
      <c r="C44" s="1">
        <v>4.52446E-10</v>
      </c>
      <c r="D44" s="1">
        <v>-1.76571E-10</v>
      </c>
    </row>
    <row r="45" spans="2:4" ht="12.75">
      <c r="B45">
        <v>30</v>
      </c>
      <c r="C45" s="1">
        <v>-1.09224E-11</v>
      </c>
      <c r="D45" s="1">
        <v>4.16732E-13</v>
      </c>
    </row>
    <row r="46" ht="12.75">
      <c r="A46" t="s">
        <v>0</v>
      </c>
    </row>
    <row r="47" ht="12.75">
      <c r="A47" t="s">
        <v>0</v>
      </c>
    </row>
    <row r="48" spans="1:3" ht="12.75">
      <c r="A48" t="s">
        <v>82</v>
      </c>
      <c r="B48" t="s">
        <v>83</v>
      </c>
      <c r="C48" t="s">
        <v>51</v>
      </c>
    </row>
    <row r="49" spans="1:2" ht="12.75">
      <c r="A49" t="s">
        <v>84</v>
      </c>
      <c r="B49">
        <v>4125479</v>
      </c>
    </row>
    <row r="50" spans="1:2" ht="12.75">
      <c r="A50" t="s">
        <v>85</v>
      </c>
      <c r="B50">
        <v>4125539</v>
      </c>
    </row>
    <row r="51" spans="1:2" ht="12.75">
      <c r="A51" t="s">
        <v>86</v>
      </c>
      <c r="B51">
        <v>125005</v>
      </c>
    </row>
    <row r="52" spans="1:2" ht="12.75">
      <c r="A52" t="s">
        <v>87</v>
      </c>
      <c r="B52">
        <v>1</v>
      </c>
    </row>
    <row r="53" spans="1:2" ht="12.75">
      <c r="A53" t="s">
        <v>88</v>
      </c>
      <c r="B53">
        <v>0</v>
      </c>
    </row>
    <row r="54" spans="1:2" ht="12.75">
      <c r="A54" t="s">
        <v>89</v>
      </c>
      <c r="B54">
        <v>0</v>
      </c>
    </row>
    <row r="55" spans="1:2" ht="12.75">
      <c r="A55" t="s">
        <v>90</v>
      </c>
      <c r="B55">
        <v>-0.03</v>
      </c>
    </row>
    <row r="56" spans="1:2" ht="12.75">
      <c r="A56" t="s">
        <v>91</v>
      </c>
      <c r="B56">
        <v>-20.0656</v>
      </c>
    </row>
    <row r="57" spans="1:2" ht="12.75">
      <c r="A57" t="s">
        <v>92</v>
      </c>
      <c r="B57" s="1">
        <v>0.000102153</v>
      </c>
    </row>
    <row r="58" spans="1:2" ht="12.75">
      <c r="A58" t="s">
        <v>93</v>
      </c>
      <c r="B58" s="1">
        <v>0</v>
      </c>
    </row>
    <row r="59" spans="1:2" ht="12.75">
      <c r="A59" t="s">
        <v>94</v>
      </c>
      <c r="B59" s="1">
        <v>0</v>
      </c>
    </row>
    <row r="60" ht="12.75">
      <c r="A60" t="s">
        <v>0</v>
      </c>
    </row>
    <row r="61" spans="1:5" ht="12.75">
      <c r="A61" t="s">
        <v>95</v>
      </c>
      <c r="B61" t="s">
        <v>96</v>
      </c>
      <c r="C61" t="s">
        <v>97</v>
      </c>
      <c r="D61" t="s">
        <v>98</v>
      </c>
      <c r="E61" t="s">
        <v>99</v>
      </c>
    </row>
    <row r="62" spans="1:2" ht="12.75">
      <c r="A62" t="s">
        <v>100</v>
      </c>
      <c r="B62">
        <v>155.947</v>
      </c>
    </row>
    <row r="63" spans="1:2" ht="12.75">
      <c r="A63" t="s">
        <v>101</v>
      </c>
      <c r="B63">
        <v>0</v>
      </c>
    </row>
    <row r="64" ht="12.75">
      <c r="A64" t="s">
        <v>0</v>
      </c>
    </row>
    <row r="65" ht="12.75">
      <c r="A65" t="s">
        <v>102</v>
      </c>
    </row>
    <row r="66" spans="1:2" ht="12.75">
      <c r="A66" t="s">
        <v>103</v>
      </c>
      <c r="B66">
        <v>0</v>
      </c>
    </row>
    <row r="67" spans="1:2" ht="12.75">
      <c r="A67" t="s">
        <v>104</v>
      </c>
      <c r="B67">
        <v>1</v>
      </c>
    </row>
    <row r="68" spans="1:2" ht="12.75">
      <c r="A68" t="s">
        <v>105</v>
      </c>
      <c r="B68">
        <v>1</v>
      </c>
    </row>
    <row r="69" spans="1:2" ht="12.75">
      <c r="A69" t="s">
        <v>106</v>
      </c>
      <c r="B69">
        <v>1</v>
      </c>
    </row>
    <row r="70" spans="1:2" ht="12.75">
      <c r="A70" t="s">
        <v>107</v>
      </c>
      <c r="B70">
        <v>0</v>
      </c>
    </row>
    <row r="71" spans="1:2" ht="12.75">
      <c r="A71" t="s">
        <v>108</v>
      </c>
      <c r="B71">
        <v>0</v>
      </c>
    </row>
    <row r="72" spans="1:2" ht="12.75">
      <c r="A72" t="s">
        <v>109</v>
      </c>
      <c r="B72">
        <v>0</v>
      </c>
    </row>
    <row r="73" spans="1:2" ht="12.75">
      <c r="A73" t="s">
        <v>110</v>
      </c>
      <c r="B73">
        <v>0</v>
      </c>
    </row>
    <row r="74" ht="12.75">
      <c r="A74" t="s">
        <v>111</v>
      </c>
    </row>
    <row r="75" spans="1:4" ht="12.75">
      <c r="A75" t="s">
        <v>111</v>
      </c>
      <c r="B75" t="s">
        <v>112</v>
      </c>
      <c r="C75" t="s">
        <v>113</v>
      </c>
      <c r="D75" t="s">
        <v>114</v>
      </c>
    </row>
    <row r="76" spans="2:4" ht="12.75">
      <c r="B76">
        <v>1</v>
      </c>
      <c r="C76" s="1">
        <v>-1.00085</v>
      </c>
      <c r="D76" s="1">
        <v>-0.0704325</v>
      </c>
    </row>
    <row r="77" spans="2:4" ht="12.75">
      <c r="B77">
        <v>2</v>
      </c>
      <c r="C77" s="1">
        <v>-0.000583202</v>
      </c>
      <c r="D77" s="1">
        <v>-0.00380095</v>
      </c>
    </row>
    <row r="78" spans="2:4" ht="12.75">
      <c r="B78">
        <v>3</v>
      </c>
      <c r="C78" s="1">
        <v>0.00042982</v>
      </c>
      <c r="D78" s="1">
        <v>0.000647181</v>
      </c>
    </row>
    <row r="79" spans="2:4" ht="12.75">
      <c r="B79">
        <v>4</v>
      </c>
      <c r="C79" s="1">
        <v>-2.80277E-05</v>
      </c>
      <c r="D79" s="1">
        <v>4.62381E-05</v>
      </c>
    </row>
    <row r="80" spans="2:4" ht="12.75">
      <c r="B80">
        <v>5</v>
      </c>
      <c r="C80" s="1">
        <v>0.000187145</v>
      </c>
      <c r="D80" s="1">
        <v>3.41012E-05</v>
      </c>
    </row>
    <row r="81" spans="2:4" ht="12.75">
      <c r="B81">
        <v>6</v>
      </c>
      <c r="C81" s="1">
        <v>7.56525E-06</v>
      </c>
      <c r="D81" s="1">
        <v>-1.86101E-05</v>
      </c>
    </row>
    <row r="82" spans="2:4" ht="12.75">
      <c r="B82">
        <v>9</v>
      </c>
      <c r="C82" s="1">
        <v>3.93275E-06</v>
      </c>
      <c r="D82" s="1">
        <v>1.95733E-06</v>
      </c>
    </row>
    <row r="83" spans="2:4" ht="12.75">
      <c r="B83">
        <v>10</v>
      </c>
      <c r="C83" s="1">
        <v>-1.29696E-06</v>
      </c>
      <c r="D83" s="1">
        <v>-5.64526E-07</v>
      </c>
    </row>
    <row r="84" spans="2:4" ht="12.75">
      <c r="B84">
        <v>12</v>
      </c>
      <c r="C84" s="1">
        <v>7.88623E-07</v>
      </c>
      <c r="D84" s="1">
        <v>4.48324E-07</v>
      </c>
    </row>
    <row r="85" spans="2:4" ht="12.75">
      <c r="B85">
        <v>15</v>
      </c>
      <c r="C85" s="1">
        <v>2.09555E-07</v>
      </c>
      <c r="D85" s="1">
        <v>4.48214E-08</v>
      </c>
    </row>
    <row r="86" spans="2:4" ht="12.75">
      <c r="B86">
        <v>18</v>
      </c>
      <c r="C86" s="1">
        <v>-5.12136E-08</v>
      </c>
      <c r="D86" s="1">
        <v>-1.41241E-08</v>
      </c>
    </row>
    <row r="87" spans="2:4" ht="12.75">
      <c r="B87">
        <v>20</v>
      </c>
      <c r="C87" s="1">
        <v>-1.04442E-08</v>
      </c>
      <c r="D87" s="1">
        <v>4.26917E-08</v>
      </c>
    </row>
    <row r="88" spans="2:4" ht="12.75">
      <c r="B88">
        <v>21</v>
      </c>
      <c r="C88" s="1">
        <v>-1.70669E-08</v>
      </c>
      <c r="D88" s="1">
        <v>-1.21541E-09</v>
      </c>
    </row>
    <row r="89" spans="2:4" ht="12.75">
      <c r="B89">
        <v>25</v>
      </c>
      <c r="C89" s="1">
        <v>-5.24707E-10</v>
      </c>
      <c r="D89" s="1">
        <v>5.8807E-10</v>
      </c>
    </row>
    <row r="90" spans="2:4" ht="12.75">
      <c r="B90">
        <v>27</v>
      </c>
      <c r="C90" s="1">
        <v>-1.81822E-09</v>
      </c>
      <c r="D90" s="1">
        <v>7.55766E-11</v>
      </c>
    </row>
    <row r="91" spans="2:4" ht="12.75">
      <c r="B91">
        <v>28</v>
      </c>
      <c r="C91" s="1">
        <v>8.54069E-10</v>
      </c>
      <c r="D91" s="1">
        <v>1.4678E-09</v>
      </c>
    </row>
    <row r="92" spans="2:4" ht="12.75">
      <c r="B92">
        <v>30</v>
      </c>
      <c r="C92" s="1">
        <v>-3.25969E-11</v>
      </c>
      <c r="D92" s="1">
        <v>1.33535E-10</v>
      </c>
    </row>
    <row r="93" ht="12.75">
      <c r="A93" t="s">
        <v>0</v>
      </c>
    </row>
    <row r="94" ht="12.75">
      <c r="A94" t="s">
        <v>0</v>
      </c>
    </row>
    <row r="95" spans="1:3" ht="12.75">
      <c r="A95" t="s">
        <v>82</v>
      </c>
      <c r="B95" t="s">
        <v>83</v>
      </c>
      <c r="C95" t="s">
        <v>51</v>
      </c>
    </row>
    <row r="96" spans="1:2" ht="12.75">
      <c r="A96" t="s">
        <v>84</v>
      </c>
      <c r="B96">
        <v>4125479</v>
      </c>
    </row>
    <row r="97" spans="1:2" ht="12.75">
      <c r="A97" t="s">
        <v>85</v>
      </c>
      <c r="B97">
        <v>4125572</v>
      </c>
    </row>
    <row r="98" spans="1:2" ht="12.75">
      <c r="A98" t="s">
        <v>86</v>
      </c>
      <c r="B98">
        <v>125005</v>
      </c>
    </row>
    <row r="99" spans="1:2" ht="12.75">
      <c r="A99" t="s">
        <v>87</v>
      </c>
      <c r="B99">
        <v>1</v>
      </c>
    </row>
    <row r="100" spans="1:2" ht="12.75">
      <c r="A100" t="s">
        <v>88</v>
      </c>
      <c r="B100">
        <v>0</v>
      </c>
    </row>
    <row r="101" spans="1:2" ht="12.75">
      <c r="A101" t="s">
        <v>89</v>
      </c>
      <c r="B101">
        <v>0</v>
      </c>
    </row>
    <row r="102" spans="1:2" ht="12.75">
      <c r="A102" t="s">
        <v>90</v>
      </c>
      <c r="B102">
        <v>0.78</v>
      </c>
    </row>
    <row r="103" spans="1:2" ht="12.75">
      <c r="A103" t="s">
        <v>91</v>
      </c>
      <c r="B103">
        <v>154.8276</v>
      </c>
    </row>
    <row r="104" spans="1:2" ht="12.75">
      <c r="A104" t="s">
        <v>92</v>
      </c>
      <c r="B104" s="1">
        <v>0.000321775</v>
      </c>
    </row>
    <row r="105" spans="1:2" ht="12.75">
      <c r="A105" t="s">
        <v>93</v>
      </c>
      <c r="B105" s="1">
        <v>0</v>
      </c>
    </row>
    <row r="106" spans="1:2" ht="12.75">
      <c r="A106" t="s">
        <v>94</v>
      </c>
      <c r="B106" s="1">
        <v>0</v>
      </c>
    </row>
    <row r="107" ht="12.75">
      <c r="A107" t="s">
        <v>0</v>
      </c>
    </row>
    <row r="108" spans="1:5" ht="12.75">
      <c r="A108" t="s">
        <v>95</v>
      </c>
      <c r="B108" t="s">
        <v>96</v>
      </c>
      <c r="C108" t="s">
        <v>97</v>
      </c>
      <c r="D108" t="s">
        <v>98</v>
      </c>
      <c r="E108" t="s">
        <v>99</v>
      </c>
    </row>
    <row r="109" spans="1:2" ht="12.75">
      <c r="A109" t="s">
        <v>100</v>
      </c>
      <c r="B109">
        <v>155.947</v>
      </c>
    </row>
    <row r="110" spans="1:2" ht="12.75">
      <c r="A110" t="s">
        <v>101</v>
      </c>
      <c r="B110">
        <v>0</v>
      </c>
    </row>
    <row r="111" ht="12.75">
      <c r="A111" t="s">
        <v>0</v>
      </c>
    </row>
    <row r="112" ht="12.75">
      <c r="A112" t="s">
        <v>102</v>
      </c>
    </row>
    <row r="113" spans="1:2" ht="12.75">
      <c r="A113" t="s">
        <v>103</v>
      </c>
      <c r="B113">
        <v>0</v>
      </c>
    </row>
    <row r="114" spans="1:2" ht="12.75">
      <c r="A114" t="s">
        <v>104</v>
      </c>
      <c r="B114">
        <v>1</v>
      </c>
    </row>
    <row r="115" spans="1:2" ht="12.75">
      <c r="A115" t="s">
        <v>105</v>
      </c>
      <c r="B115">
        <v>1</v>
      </c>
    </row>
    <row r="116" spans="1:2" ht="12.75">
      <c r="A116" t="s">
        <v>106</v>
      </c>
      <c r="B116">
        <v>1</v>
      </c>
    </row>
    <row r="117" spans="1:2" ht="12.75">
      <c r="A117" t="s">
        <v>107</v>
      </c>
      <c r="B117">
        <v>0</v>
      </c>
    </row>
    <row r="118" spans="1:2" ht="12.75">
      <c r="A118" t="s">
        <v>108</v>
      </c>
      <c r="B118">
        <v>0</v>
      </c>
    </row>
    <row r="119" spans="1:2" ht="12.75">
      <c r="A119" t="s">
        <v>109</v>
      </c>
      <c r="B119">
        <v>0</v>
      </c>
    </row>
    <row r="120" spans="1:2" ht="12.75">
      <c r="A120" t="s">
        <v>110</v>
      </c>
      <c r="B120">
        <v>0</v>
      </c>
    </row>
    <row r="121" ht="12.75">
      <c r="A121" t="s">
        <v>111</v>
      </c>
    </row>
    <row r="122" spans="1:4" ht="12.75">
      <c r="A122" t="s">
        <v>111</v>
      </c>
      <c r="B122" t="s">
        <v>112</v>
      </c>
      <c r="C122" t="s">
        <v>113</v>
      </c>
      <c r="D122" t="s">
        <v>114</v>
      </c>
    </row>
    <row r="123" spans="2:4" ht="12.75">
      <c r="B123">
        <v>1</v>
      </c>
      <c r="C123" s="1">
        <v>1.00001</v>
      </c>
      <c r="D123" s="1">
        <v>-0.01947</v>
      </c>
    </row>
    <row r="124" spans="2:4" ht="12.75">
      <c r="B124">
        <v>2</v>
      </c>
      <c r="C124" s="1">
        <v>0.00472404</v>
      </c>
      <c r="D124" s="1">
        <v>-4.82185E-05</v>
      </c>
    </row>
    <row r="125" spans="2:4" ht="12.75">
      <c r="B125">
        <v>3</v>
      </c>
      <c r="C125" s="1">
        <v>0.00098505</v>
      </c>
      <c r="D125" s="1">
        <v>5.35519E-05</v>
      </c>
    </row>
    <row r="126" spans="2:4" ht="12.75">
      <c r="B126">
        <v>4</v>
      </c>
      <c r="C126" s="1">
        <v>0.000307246</v>
      </c>
      <c r="D126" s="1">
        <v>-8.92086E-05</v>
      </c>
    </row>
    <row r="127" spans="2:4" ht="12.75">
      <c r="B127">
        <v>5</v>
      </c>
      <c r="C127" s="1">
        <v>-0.00105496</v>
      </c>
      <c r="D127" s="1">
        <v>-6.38924E-06</v>
      </c>
    </row>
    <row r="128" spans="2:4" ht="12.75">
      <c r="B128">
        <v>6</v>
      </c>
      <c r="C128" s="1">
        <v>-3.59528E-06</v>
      </c>
      <c r="D128" s="1">
        <v>-5.32774E-06</v>
      </c>
    </row>
    <row r="129" spans="2:4" ht="12.75">
      <c r="B129">
        <v>9</v>
      </c>
      <c r="C129" s="1">
        <v>2.21519E-06</v>
      </c>
      <c r="D129" s="1">
        <v>-3.36112E-06</v>
      </c>
    </row>
    <row r="130" spans="2:4" ht="12.75">
      <c r="B130">
        <v>10</v>
      </c>
      <c r="C130" s="1">
        <v>5.58774E-07</v>
      </c>
      <c r="D130" s="1">
        <v>5.08498E-07</v>
      </c>
    </row>
    <row r="131" spans="2:4" ht="12.75">
      <c r="B131">
        <v>12</v>
      </c>
      <c r="C131" s="1">
        <v>5.66331E-07</v>
      </c>
      <c r="D131" s="1">
        <v>3.55523E-07</v>
      </c>
    </row>
    <row r="132" spans="2:4" ht="12.75">
      <c r="B132">
        <v>15</v>
      </c>
      <c r="C132" s="1">
        <v>3.14934E-08</v>
      </c>
      <c r="D132" s="1">
        <v>-9.18435E-08</v>
      </c>
    </row>
    <row r="133" spans="2:4" ht="12.75">
      <c r="B133">
        <v>18</v>
      </c>
      <c r="C133" s="1">
        <v>-2.53409E-08</v>
      </c>
      <c r="D133" s="1">
        <v>5.69512E-09</v>
      </c>
    </row>
    <row r="134" spans="2:4" ht="12.75">
      <c r="B134">
        <v>20</v>
      </c>
      <c r="C134" s="1">
        <v>-2.33026E-09</v>
      </c>
      <c r="D134" s="1">
        <v>2.76521E-09</v>
      </c>
    </row>
    <row r="135" spans="2:4" ht="12.75">
      <c r="B135">
        <v>21</v>
      </c>
      <c r="C135" s="1">
        <v>6.76427E-09</v>
      </c>
      <c r="D135" s="1">
        <v>-8.54369E-09</v>
      </c>
    </row>
    <row r="136" spans="2:4" ht="12.75">
      <c r="B136">
        <v>25</v>
      </c>
      <c r="C136" s="1">
        <v>1.58701E-09</v>
      </c>
      <c r="D136" s="1">
        <v>3.70951E-11</v>
      </c>
    </row>
    <row r="137" spans="2:4" ht="12.75">
      <c r="B137">
        <v>27</v>
      </c>
      <c r="C137" s="1">
        <v>-4.90951E-10</v>
      </c>
      <c r="D137" s="1">
        <v>-9.2209E-11</v>
      </c>
    </row>
    <row r="138" spans="2:4" ht="12.75">
      <c r="B138">
        <v>28</v>
      </c>
      <c r="C138" s="1">
        <v>2.09502E-10</v>
      </c>
      <c r="D138" s="1">
        <v>-1.79719E-10</v>
      </c>
    </row>
    <row r="139" spans="2:4" ht="12.75">
      <c r="B139">
        <v>30</v>
      </c>
      <c r="C139" s="1">
        <v>4.73605E-11</v>
      </c>
      <c r="D139" s="1">
        <v>-4.47439E-12</v>
      </c>
    </row>
    <row r="140" ht="12.75">
      <c r="A140" t="s">
        <v>0</v>
      </c>
    </row>
    <row r="141" ht="12.75">
      <c r="A141" t="s">
        <v>0</v>
      </c>
    </row>
    <row r="142" spans="1:3" ht="12.75">
      <c r="A142" t="s">
        <v>82</v>
      </c>
      <c r="B142" t="s">
        <v>83</v>
      </c>
      <c r="C142" t="s">
        <v>51</v>
      </c>
    </row>
    <row r="143" spans="1:2" ht="12.75">
      <c r="A143" t="s">
        <v>84</v>
      </c>
      <c r="B143">
        <v>4125479</v>
      </c>
    </row>
    <row r="144" spans="1:2" ht="12.75">
      <c r="A144" t="s">
        <v>85</v>
      </c>
      <c r="B144">
        <v>4125605</v>
      </c>
    </row>
    <row r="145" spans="1:2" ht="12.75">
      <c r="A145" t="s">
        <v>86</v>
      </c>
      <c r="B145">
        <v>125005</v>
      </c>
    </row>
    <row r="146" spans="1:2" ht="12.75">
      <c r="A146" t="s">
        <v>87</v>
      </c>
      <c r="B146">
        <v>1</v>
      </c>
    </row>
    <row r="147" spans="1:2" ht="12.75">
      <c r="A147" t="s">
        <v>88</v>
      </c>
      <c r="B147">
        <v>0</v>
      </c>
    </row>
    <row r="148" spans="1:2" ht="12.75">
      <c r="A148" t="s">
        <v>89</v>
      </c>
      <c r="B148">
        <v>0</v>
      </c>
    </row>
    <row r="149" spans="1:2" ht="12.75">
      <c r="A149" t="s">
        <v>90</v>
      </c>
      <c r="B149">
        <v>1.58</v>
      </c>
    </row>
    <row r="150" spans="1:2" ht="12.75">
      <c r="A150" t="s">
        <v>91</v>
      </c>
      <c r="B150">
        <v>155.5518</v>
      </c>
    </row>
    <row r="151" spans="1:2" ht="12.75">
      <c r="A151" t="s">
        <v>92</v>
      </c>
      <c r="B151" s="1">
        <v>0.000743867</v>
      </c>
    </row>
    <row r="152" spans="1:2" ht="12.75">
      <c r="A152" t="s">
        <v>93</v>
      </c>
      <c r="B152" s="1">
        <v>0</v>
      </c>
    </row>
    <row r="153" spans="1:2" ht="12.75">
      <c r="A153" t="s">
        <v>94</v>
      </c>
      <c r="B153" s="1">
        <v>0</v>
      </c>
    </row>
    <row r="154" ht="12.75">
      <c r="A154" t="s">
        <v>0</v>
      </c>
    </row>
    <row r="155" spans="1:5" ht="12.75">
      <c r="A155" t="s">
        <v>95</v>
      </c>
      <c r="B155" t="s">
        <v>96</v>
      </c>
      <c r="C155" t="s">
        <v>97</v>
      </c>
      <c r="D155" t="s">
        <v>98</v>
      </c>
      <c r="E155" t="s">
        <v>99</v>
      </c>
    </row>
    <row r="156" spans="1:2" ht="12.75">
      <c r="A156" t="s">
        <v>100</v>
      </c>
      <c r="B156">
        <v>155.947</v>
      </c>
    </row>
    <row r="157" spans="1:2" ht="12.75">
      <c r="A157" t="s">
        <v>101</v>
      </c>
      <c r="B157">
        <v>0</v>
      </c>
    </row>
    <row r="158" ht="12.75">
      <c r="A158" t="s">
        <v>0</v>
      </c>
    </row>
    <row r="159" ht="12.75">
      <c r="A159" t="s">
        <v>102</v>
      </c>
    </row>
    <row r="160" spans="1:2" ht="12.75">
      <c r="A160" t="s">
        <v>103</v>
      </c>
      <c r="B160">
        <v>0</v>
      </c>
    </row>
    <row r="161" spans="1:2" ht="12.75">
      <c r="A161" t="s">
        <v>104</v>
      </c>
      <c r="B161">
        <v>1</v>
      </c>
    </row>
    <row r="162" spans="1:2" ht="12.75">
      <c r="A162" t="s">
        <v>105</v>
      </c>
      <c r="B162">
        <v>1</v>
      </c>
    </row>
    <row r="163" spans="1:2" ht="12.75">
      <c r="A163" t="s">
        <v>106</v>
      </c>
      <c r="B163">
        <v>1</v>
      </c>
    </row>
    <row r="164" spans="1:2" ht="12.75">
      <c r="A164" t="s">
        <v>107</v>
      </c>
      <c r="B164">
        <v>0</v>
      </c>
    </row>
    <row r="165" spans="1:2" ht="12.75">
      <c r="A165" t="s">
        <v>108</v>
      </c>
      <c r="B165">
        <v>0</v>
      </c>
    </row>
    <row r="166" spans="1:2" ht="12.75">
      <c r="A166" t="s">
        <v>109</v>
      </c>
      <c r="B166">
        <v>0</v>
      </c>
    </row>
    <row r="167" spans="1:2" ht="12.75">
      <c r="A167" t="s">
        <v>110</v>
      </c>
      <c r="B167">
        <v>0</v>
      </c>
    </row>
    <row r="168" ht="12.75">
      <c r="A168" t="s">
        <v>111</v>
      </c>
    </row>
    <row r="169" spans="1:4" ht="12.75">
      <c r="A169" t="s">
        <v>111</v>
      </c>
      <c r="B169" t="s">
        <v>112</v>
      </c>
      <c r="C169" t="s">
        <v>113</v>
      </c>
      <c r="D169" t="s">
        <v>114</v>
      </c>
    </row>
    <row r="170" spans="2:4" ht="12.75">
      <c r="B170">
        <v>1</v>
      </c>
      <c r="C170" s="1">
        <v>1.00011</v>
      </c>
      <c r="D170" s="1">
        <v>-0.00688096</v>
      </c>
    </row>
    <row r="171" spans="2:4" ht="12.75">
      <c r="B171">
        <v>2</v>
      </c>
      <c r="C171" s="1">
        <v>0.00434421</v>
      </c>
      <c r="D171" s="1">
        <v>0.000529446</v>
      </c>
    </row>
    <row r="172" spans="2:4" ht="12.75">
      <c r="B172">
        <v>3</v>
      </c>
      <c r="C172" s="1">
        <v>0.000791537</v>
      </c>
      <c r="D172" s="1">
        <v>-4.01197E-05</v>
      </c>
    </row>
    <row r="173" spans="2:4" ht="12.75">
      <c r="B173">
        <v>4</v>
      </c>
      <c r="C173" s="1">
        <v>0.00025218</v>
      </c>
      <c r="D173" s="1">
        <v>-9.65394E-05</v>
      </c>
    </row>
    <row r="174" spans="2:4" ht="12.75">
      <c r="B174">
        <v>5</v>
      </c>
      <c r="C174" s="1">
        <v>-0.00093448</v>
      </c>
      <c r="D174" s="1">
        <v>1.45157E-06</v>
      </c>
    </row>
    <row r="175" spans="2:4" ht="12.75">
      <c r="B175">
        <v>6</v>
      </c>
      <c r="C175" s="1">
        <v>-4.91224E-06</v>
      </c>
      <c r="D175" s="1">
        <v>-9.35398E-06</v>
      </c>
    </row>
    <row r="176" spans="2:4" ht="12.75">
      <c r="B176">
        <v>9</v>
      </c>
      <c r="C176" s="1">
        <v>1.85248E-09</v>
      </c>
      <c r="D176" s="1">
        <v>6.99203E-07</v>
      </c>
    </row>
    <row r="177" spans="2:4" ht="12.75">
      <c r="B177">
        <v>10</v>
      </c>
      <c r="C177" s="1">
        <v>-1.98085E-07</v>
      </c>
      <c r="D177" s="1">
        <v>2.91473E-07</v>
      </c>
    </row>
    <row r="178" spans="2:4" ht="12.75">
      <c r="B178">
        <v>12</v>
      </c>
      <c r="C178" s="1">
        <v>-1.35049E-07</v>
      </c>
      <c r="D178" s="1">
        <v>-3.42143E-08</v>
      </c>
    </row>
    <row r="179" spans="2:4" ht="12.75">
      <c r="B179">
        <v>15</v>
      </c>
      <c r="C179" s="1">
        <v>-2.53494E-08</v>
      </c>
      <c r="D179" s="1">
        <v>-1.4901E-08</v>
      </c>
    </row>
    <row r="180" spans="2:4" ht="12.75">
      <c r="B180">
        <v>18</v>
      </c>
      <c r="C180" s="1">
        <v>7.43713E-09</v>
      </c>
      <c r="D180" s="1">
        <v>-9.83289E-10</v>
      </c>
    </row>
    <row r="181" spans="2:4" ht="12.75">
      <c r="B181">
        <v>20</v>
      </c>
      <c r="C181" s="1">
        <v>3.33619E-09</v>
      </c>
      <c r="D181" s="1">
        <v>-8.18459E-10</v>
      </c>
    </row>
    <row r="182" spans="2:4" ht="12.75">
      <c r="B182">
        <v>21</v>
      </c>
      <c r="C182" s="1">
        <v>2.67692E-09</v>
      </c>
      <c r="D182" s="1">
        <v>-2.11283E-09</v>
      </c>
    </row>
    <row r="183" spans="2:4" ht="12.75">
      <c r="B183">
        <v>25</v>
      </c>
      <c r="C183" s="1">
        <v>-1.42936E-10</v>
      </c>
      <c r="D183" s="1">
        <v>1.98814E-10</v>
      </c>
    </row>
    <row r="184" spans="2:4" ht="12.75">
      <c r="B184">
        <v>27</v>
      </c>
      <c r="C184" s="1">
        <v>1.29112E-10</v>
      </c>
      <c r="D184" s="1">
        <v>2.42259E-10</v>
      </c>
    </row>
    <row r="185" spans="2:4" ht="12.75">
      <c r="B185">
        <v>28</v>
      </c>
      <c r="C185" s="1">
        <v>-2.03258E-10</v>
      </c>
      <c r="D185" s="1">
        <v>6.91812E-11</v>
      </c>
    </row>
    <row r="186" spans="2:4" ht="12.75">
      <c r="B186">
        <v>30</v>
      </c>
      <c r="C186" s="1">
        <v>8.88534E-12</v>
      </c>
      <c r="D186" s="1">
        <v>7.95809E-12</v>
      </c>
    </row>
    <row r="187" ht="12.75">
      <c r="A187" t="s">
        <v>0</v>
      </c>
    </row>
    <row r="188" ht="12.75">
      <c r="A188" t="s">
        <v>0</v>
      </c>
    </row>
    <row r="189" spans="1:3" ht="12.75">
      <c r="A189" t="s">
        <v>82</v>
      </c>
      <c r="B189" t="s">
        <v>83</v>
      </c>
      <c r="C189" t="s">
        <v>51</v>
      </c>
    </row>
    <row r="190" spans="1:2" ht="12.75">
      <c r="A190" t="s">
        <v>84</v>
      </c>
      <c r="B190">
        <v>4125479</v>
      </c>
    </row>
    <row r="191" spans="1:2" ht="12.75">
      <c r="A191" t="s">
        <v>85</v>
      </c>
      <c r="B191">
        <v>4125638</v>
      </c>
    </row>
    <row r="192" spans="1:2" ht="12.75">
      <c r="A192" t="s">
        <v>86</v>
      </c>
      <c r="B192">
        <v>125005</v>
      </c>
    </row>
    <row r="193" spans="1:2" ht="12.75">
      <c r="A193" t="s">
        <v>87</v>
      </c>
      <c r="B193">
        <v>1</v>
      </c>
    </row>
    <row r="194" spans="1:2" ht="12.75">
      <c r="A194" t="s">
        <v>88</v>
      </c>
      <c r="B194">
        <v>0</v>
      </c>
    </row>
    <row r="195" spans="1:2" ht="12.75">
      <c r="A195" t="s">
        <v>89</v>
      </c>
      <c r="B195">
        <v>0</v>
      </c>
    </row>
    <row r="196" spans="1:2" ht="12.75">
      <c r="A196" t="s">
        <v>90</v>
      </c>
      <c r="B196">
        <v>2.39</v>
      </c>
    </row>
    <row r="197" spans="1:2" ht="12.75">
      <c r="A197" t="s">
        <v>91</v>
      </c>
      <c r="B197">
        <v>155.7464</v>
      </c>
    </row>
    <row r="198" spans="1:2" ht="12.75">
      <c r="A198" t="s">
        <v>92</v>
      </c>
      <c r="B198" s="1">
        <v>0.00116623</v>
      </c>
    </row>
    <row r="199" spans="1:2" ht="12.75">
      <c r="A199" t="s">
        <v>93</v>
      </c>
      <c r="B199" s="1">
        <v>0</v>
      </c>
    </row>
    <row r="200" spans="1:2" ht="12.75">
      <c r="A200" t="s">
        <v>94</v>
      </c>
      <c r="B200" s="1">
        <v>0</v>
      </c>
    </row>
    <row r="201" ht="12.75">
      <c r="A201" t="s">
        <v>0</v>
      </c>
    </row>
    <row r="202" spans="1:5" ht="12.75">
      <c r="A202" t="s">
        <v>95</v>
      </c>
      <c r="B202" t="s">
        <v>96</v>
      </c>
      <c r="C202" t="s">
        <v>97</v>
      </c>
      <c r="D202" t="s">
        <v>98</v>
      </c>
      <c r="E202" t="s">
        <v>99</v>
      </c>
    </row>
    <row r="203" spans="1:2" ht="12.75">
      <c r="A203" t="s">
        <v>100</v>
      </c>
      <c r="B203">
        <v>155.947</v>
      </c>
    </row>
    <row r="204" spans="1:2" ht="12.75">
      <c r="A204" t="s">
        <v>101</v>
      </c>
      <c r="B204">
        <v>0</v>
      </c>
    </row>
    <row r="205" ht="12.75">
      <c r="A205" t="s">
        <v>0</v>
      </c>
    </row>
    <row r="206" ht="12.75">
      <c r="A206" t="s">
        <v>102</v>
      </c>
    </row>
    <row r="207" spans="1:2" ht="12.75">
      <c r="A207" t="s">
        <v>103</v>
      </c>
      <c r="B207">
        <v>0</v>
      </c>
    </row>
    <row r="208" spans="1:2" ht="12.75">
      <c r="A208" t="s">
        <v>104</v>
      </c>
      <c r="B208">
        <v>1</v>
      </c>
    </row>
    <row r="209" spans="1:2" ht="12.75">
      <c r="A209" t="s">
        <v>105</v>
      </c>
      <c r="B209">
        <v>1</v>
      </c>
    </row>
    <row r="210" spans="1:2" ht="12.75">
      <c r="A210" t="s">
        <v>106</v>
      </c>
      <c r="B210">
        <v>1</v>
      </c>
    </row>
    <row r="211" spans="1:2" ht="12.75">
      <c r="A211" t="s">
        <v>107</v>
      </c>
      <c r="B211">
        <v>0</v>
      </c>
    </row>
    <row r="212" spans="1:2" ht="12.75">
      <c r="A212" t="s">
        <v>108</v>
      </c>
      <c r="B212">
        <v>0</v>
      </c>
    </row>
    <row r="213" spans="1:2" ht="12.75">
      <c r="A213" t="s">
        <v>109</v>
      </c>
      <c r="B213">
        <v>0</v>
      </c>
    </row>
    <row r="214" spans="1:2" ht="12.75">
      <c r="A214" t="s">
        <v>110</v>
      </c>
      <c r="B214">
        <v>0</v>
      </c>
    </row>
    <row r="215" ht="12.75">
      <c r="A215" t="s">
        <v>111</v>
      </c>
    </row>
    <row r="216" spans="1:4" ht="12.75">
      <c r="A216" t="s">
        <v>111</v>
      </c>
      <c r="B216" t="s">
        <v>112</v>
      </c>
      <c r="C216" t="s">
        <v>113</v>
      </c>
      <c r="D216" t="s">
        <v>114</v>
      </c>
    </row>
    <row r="217" spans="2:4" ht="12.75">
      <c r="B217">
        <v>1</v>
      </c>
      <c r="C217" s="1">
        <v>0.999945</v>
      </c>
      <c r="D217" s="1">
        <v>-0.00325662</v>
      </c>
    </row>
    <row r="218" spans="2:4" ht="12.75">
      <c r="B218">
        <v>2</v>
      </c>
      <c r="C218" s="1">
        <v>0.00428462</v>
      </c>
      <c r="D218" s="1">
        <v>0.000615576</v>
      </c>
    </row>
    <row r="219" spans="2:4" ht="12.75">
      <c r="B219">
        <v>3</v>
      </c>
      <c r="C219" s="1">
        <v>0.00076548</v>
      </c>
      <c r="D219" s="1">
        <v>-3.84936E-05</v>
      </c>
    </row>
    <row r="220" spans="2:4" ht="12.75">
      <c r="B220">
        <v>4</v>
      </c>
      <c r="C220" s="1">
        <v>0.000241747</v>
      </c>
      <c r="D220" s="1">
        <v>-9.68847E-05</v>
      </c>
    </row>
    <row r="221" spans="2:4" ht="12.75">
      <c r="B221">
        <v>5</v>
      </c>
      <c r="C221" s="1">
        <v>-0.000899384</v>
      </c>
      <c r="D221" s="1">
        <v>-8.36685E-06</v>
      </c>
    </row>
    <row r="222" spans="2:4" ht="12.75">
      <c r="B222">
        <v>6</v>
      </c>
      <c r="C222" s="1">
        <v>1.82699E-06</v>
      </c>
      <c r="D222" s="1">
        <v>-5.70189E-06</v>
      </c>
    </row>
    <row r="223" spans="2:4" ht="12.75">
      <c r="B223">
        <v>9</v>
      </c>
      <c r="C223" s="1">
        <v>8.96921E-07</v>
      </c>
      <c r="D223" s="1">
        <v>-2.17873E-07</v>
      </c>
    </row>
    <row r="224" spans="2:4" ht="12.75">
      <c r="B224">
        <v>10</v>
      </c>
      <c r="C224" s="1">
        <v>9.10961E-08</v>
      </c>
      <c r="D224" s="1">
        <v>1.51054E-07</v>
      </c>
    </row>
    <row r="225" spans="2:4" ht="12.75">
      <c r="B225">
        <v>12</v>
      </c>
      <c r="C225" s="1">
        <v>4.55184E-08</v>
      </c>
      <c r="D225" s="1">
        <v>5.95718E-08</v>
      </c>
    </row>
    <row r="226" spans="2:4" ht="12.75">
      <c r="B226">
        <v>15</v>
      </c>
      <c r="C226" s="1">
        <v>3.0719E-09</v>
      </c>
      <c r="D226" s="1">
        <v>1.76832E-08</v>
      </c>
    </row>
    <row r="227" spans="2:4" ht="12.75">
      <c r="B227">
        <v>18</v>
      </c>
      <c r="C227" s="1">
        <v>1.04143E-09</v>
      </c>
      <c r="D227" s="1">
        <v>1.81838E-09</v>
      </c>
    </row>
    <row r="228" spans="2:4" ht="12.75">
      <c r="B228">
        <v>20</v>
      </c>
      <c r="C228" s="1">
        <v>2.63832E-10</v>
      </c>
      <c r="D228" s="1">
        <v>5.77223E-09</v>
      </c>
    </row>
    <row r="229" spans="2:4" ht="12.75">
      <c r="B229">
        <v>21</v>
      </c>
      <c r="C229" s="1">
        <v>-1.99045E-09</v>
      </c>
      <c r="D229" s="1">
        <v>8.71494E-10</v>
      </c>
    </row>
    <row r="230" spans="2:4" ht="12.75">
      <c r="B230">
        <v>25</v>
      </c>
      <c r="C230" s="1">
        <v>1.1433E-10</v>
      </c>
      <c r="D230" s="1">
        <v>6.91918E-11</v>
      </c>
    </row>
    <row r="231" spans="2:4" ht="12.75">
      <c r="B231">
        <v>27</v>
      </c>
      <c r="C231" s="1">
        <v>-1.10529E-12</v>
      </c>
      <c r="D231" s="1">
        <v>1.26704E-10</v>
      </c>
    </row>
    <row r="232" spans="2:4" ht="12.75">
      <c r="B232">
        <v>28</v>
      </c>
      <c r="C232" s="1">
        <v>5.04821E-12</v>
      </c>
      <c r="D232" s="1">
        <v>-4.25491E-11</v>
      </c>
    </row>
    <row r="233" spans="2:4" ht="12.75">
      <c r="B233">
        <v>30</v>
      </c>
      <c r="C233" s="1">
        <v>-3.11319E-13</v>
      </c>
      <c r="D233" s="1">
        <v>-4.58073E-12</v>
      </c>
    </row>
    <row r="234" ht="12.75">
      <c r="A234" t="s">
        <v>0</v>
      </c>
    </row>
    <row r="235" ht="12.75">
      <c r="A235" t="s">
        <v>0</v>
      </c>
    </row>
    <row r="236" spans="1:3" ht="12.75">
      <c r="A236" t="s">
        <v>82</v>
      </c>
      <c r="B236" t="s">
        <v>83</v>
      </c>
      <c r="C236" t="s">
        <v>51</v>
      </c>
    </row>
    <row r="237" spans="1:2" ht="12.75">
      <c r="A237" t="s">
        <v>84</v>
      </c>
      <c r="B237">
        <v>4125479</v>
      </c>
    </row>
    <row r="238" spans="1:2" ht="12.75">
      <c r="A238" t="s">
        <v>85</v>
      </c>
      <c r="B238">
        <v>4125671</v>
      </c>
    </row>
    <row r="239" spans="1:2" ht="12.75">
      <c r="A239" t="s">
        <v>86</v>
      </c>
      <c r="B239">
        <v>125005</v>
      </c>
    </row>
    <row r="240" spans="1:2" ht="12.75">
      <c r="A240" t="s">
        <v>87</v>
      </c>
      <c r="B240">
        <v>1</v>
      </c>
    </row>
    <row r="241" spans="1:2" ht="12.75">
      <c r="A241" t="s">
        <v>88</v>
      </c>
      <c r="B241">
        <v>0</v>
      </c>
    </row>
    <row r="242" spans="1:2" ht="12.75">
      <c r="A242" t="s">
        <v>89</v>
      </c>
      <c r="B242">
        <v>0</v>
      </c>
    </row>
    <row r="243" spans="1:2" ht="12.75">
      <c r="A243" t="s">
        <v>90</v>
      </c>
      <c r="B243">
        <v>3.19</v>
      </c>
    </row>
    <row r="244" spans="1:2" ht="12.75">
      <c r="A244" t="s">
        <v>91</v>
      </c>
      <c r="B244">
        <v>155.8351</v>
      </c>
    </row>
    <row r="245" spans="1:2" ht="12.75">
      <c r="A245" t="s">
        <v>92</v>
      </c>
      <c r="B245" s="1">
        <v>0.00158837</v>
      </c>
    </row>
    <row r="246" spans="1:2" ht="12.75">
      <c r="A246" t="s">
        <v>93</v>
      </c>
      <c r="B246" s="1">
        <v>0</v>
      </c>
    </row>
    <row r="247" spans="1:2" ht="12.75">
      <c r="A247" t="s">
        <v>94</v>
      </c>
      <c r="B247" s="1">
        <v>0</v>
      </c>
    </row>
    <row r="248" ht="12.75">
      <c r="A248" t="s">
        <v>0</v>
      </c>
    </row>
    <row r="249" spans="1:5" ht="12.75">
      <c r="A249" t="s">
        <v>95</v>
      </c>
      <c r="B249" t="s">
        <v>96</v>
      </c>
      <c r="C249" t="s">
        <v>97</v>
      </c>
      <c r="D249" t="s">
        <v>98</v>
      </c>
      <c r="E249" t="s">
        <v>99</v>
      </c>
    </row>
    <row r="250" spans="1:2" ht="12.75">
      <c r="A250" t="s">
        <v>100</v>
      </c>
      <c r="B250">
        <v>155.947</v>
      </c>
    </row>
    <row r="251" spans="1:2" ht="12.75">
      <c r="A251" t="s">
        <v>101</v>
      </c>
      <c r="B251">
        <v>0</v>
      </c>
    </row>
    <row r="252" ht="12.75">
      <c r="A252" t="s">
        <v>0</v>
      </c>
    </row>
    <row r="253" ht="12.75">
      <c r="A253" t="s">
        <v>102</v>
      </c>
    </row>
    <row r="254" spans="1:2" ht="12.75">
      <c r="A254" t="s">
        <v>103</v>
      </c>
      <c r="B254">
        <v>0</v>
      </c>
    </row>
    <row r="255" spans="1:2" ht="12.75">
      <c r="A255" t="s">
        <v>104</v>
      </c>
      <c r="B255">
        <v>1</v>
      </c>
    </row>
    <row r="256" spans="1:2" ht="12.75">
      <c r="A256" t="s">
        <v>105</v>
      </c>
      <c r="B256">
        <v>1</v>
      </c>
    </row>
    <row r="257" spans="1:2" ht="12.75">
      <c r="A257" t="s">
        <v>106</v>
      </c>
      <c r="B257">
        <v>1</v>
      </c>
    </row>
    <row r="258" spans="1:2" ht="12.75">
      <c r="A258" t="s">
        <v>107</v>
      </c>
      <c r="B258">
        <v>0</v>
      </c>
    </row>
    <row r="259" spans="1:2" ht="12.75">
      <c r="A259" t="s">
        <v>108</v>
      </c>
      <c r="B259">
        <v>0</v>
      </c>
    </row>
    <row r="260" spans="1:2" ht="12.75">
      <c r="A260" t="s">
        <v>109</v>
      </c>
      <c r="B260">
        <v>0</v>
      </c>
    </row>
    <row r="261" spans="1:2" ht="12.75">
      <c r="A261" t="s">
        <v>110</v>
      </c>
      <c r="B261">
        <v>0</v>
      </c>
    </row>
    <row r="262" ht="12.75">
      <c r="A262" t="s">
        <v>111</v>
      </c>
    </row>
    <row r="263" spans="1:4" ht="12.75">
      <c r="A263" t="s">
        <v>111</v>
      </c>
      <c r="B263" t="s">
        <v>112</v>
      </c>
      <c r="C263" t="s">
        <v>113</v>
      </c>
      <c r="D263" t="s">
        <v>114</v>
      </c>
    </row>
    <row r="264" spans="2:4" ht="12.75">
      <c r="B264">
        <v>1</v>
      </c>
      <c r="C264" s="1">
        <v>1.00022</v>
      </c>
      <c r="D264" s="1">
        <v>-0.00207565</v>
      </c>
    </row>
    <row r="265" spans="2:4" ht="12.75">
      <c r="B265">
        <v>2</v>
      </c>
      <c r="C265" s="1">
        <v>0.00425367</v>
      </c>
      <c r="D265" s="1">
        <v>0.00073391</v>
      </c>
    </row>
    <row r="266" spans="2:4" ht="12.75">
      <c r="B266">
        <v>3</v>
      </c>
      <c r="C266" s="1">
        <v>0.000731312</v>
      </c>
      <c r="D266" s="1">
        <v>-5.94014E-05</v>
      </c>
    </row>
    <row r="267" spans="2:4" ht="12.75">
      <c r="B267">
        <v>4</v>
      </c>
      <c r="C267" s="1">
        <v>0.000235515</v>
      </c>
      <c r="D267" s="1">
        <v>-9.18926E-05</v>
      </c>
    </row>
    <row r="268" spans="2:4" ht="12.75">
      <c r="B268">
        <v>5</v>
      </c>
      <c r="C268" s="1">
        <v>-0.000883104</v>
      </c>
      <c r="D268" s="1">
        <v>-9.77999E-06</v>
      </c>
    </row>
    <row r="269" spans="2:4" ht="12.75">
      <c r="B269">
        <v>6</v>
      </c>
      <c r="C269" s="1">
        <v>-2.23172E-06</v>
      </c>
      <c r="D269" s="1">
        <v>-5.97078E-06</v>
      </c>
    </row>
    <row r="270" spans="2:4" ht="12.75">
      <c r="B270">
        <v>9</v>
      </c>
      <c r="C270" s="1">
        <v>2.26514E-08</v>
      </c>
      <c r="D270" s="1">
        <v>-3.12115E-07</v>
      </c>
    </row>
    <row r="271" spans="2:4" ht="12.75">
      <c r="B271">
        <v>10</v>
      </c>
      <c r="C271" s="1">
        <v>-1.29067E-07</v>
      </c>
      <c r="D271" s="1">
        <v>6.6121E-08</v>
      </c>
    </row>
    <row r="272" spans="2:4" ht="12.75">
      <c r="B272">
        <v>12</v>
      </c>
      <c r="C272" s="1">
        <v>-6.81359E-08</v>
      </c>
      <c r="D272" s="1">
        <v>-1.43587E-08</v>
      </c>
    </row>
    <row r="273" spans="2:4" ht="12.75">
      <c r="B273">
        <v>15</v>
      </c>
      <c r="C273" s="1">
        <v>2.35434E-08</v>
      </c>
      <c r="D273" s="1">
        <v>-1.54613E-08</v>
      </c>
    </row>
    <row r="274" spans="2:4" ht="12.75">
      <c r="B274">
        <v>18</v>
      </c>
      <c r="C274" s="1">
        <v>3.97153E-09</v>
      </c>
      <c r="D274" s="1">
        <v>1.16193E-10</v>
      </c>
    </row>
    <row r="275" spans="2:4" ht="12.75">
      <c r="B275">
        <v>20</v>
      </c>
      <c r="C275" s="1">
        <v>-1.67801E-09</v>
      </c>
      <c r="D275" s="1">
        <v>2.28167E-09</v>
      </c>
    </row>
    <row r="276" spans="2:4" ht="12.75">
      <c r="B276">
        <v>21</v>
      </c>
      <c r="C276" s="1">
        <v>4.30896E-10</v>
      </c>
      <c r="D276" s="1">
        <v>-1.25041E-09</v>
      </c>
    </row>
    <row r="277" spans="2:4" ht="12.75">
      <c r="B277">
        <v>25</v>
      </c>
      <c r="C277" s="1">
        <v>2.47554E-11</v>
      </c>
      <c r="D277" s="1">
        <v>6.45389E-11</v>
      </c>
    </row>
    <row r="278" spans="2:4" ht="12.75">
      <c r="B278">
        <v>27</v>
      </c>
      <c r="C278" s="1">
        <v>-4.68381E-12</v>
      </c>
      <c r="D278" s="1">
        <v>4.87529E-11</v>
      </c>
    </row>
    <row r="279" spans="2:4" ht="12.75">
      <c r="B279">
        <v>28</v>
      </c>
      <c r="C279" s="1">
        <v>-8.47034E-12</v>
      </c>
      <c r="D279" s="1">
        <v>-3.96077E-11</v>
      </c>
    </row>
    <row r="280" spans="2:4" ht="12.75">
      <c r="B280">
        <v>30</v>
      </c>
      <c r="C280" s="1">
        <v>4.43805E-12</v>
      </c>
      <c r="D280" s="1">
        <v>7.10145E-13</v>
      </c>
    </row>
    <row r="281" ht="12.75">
      <c r="A281" t="s">
        <v>0</v>
      </c>
    </row>
    <row r="282" ht="12.75">
      <c r="A282" t="s">
        <v>0</v>
      </c>
    </row>
    <row r="283" spans="1:3" ht="12.75">
      <c r="A283" t="s">
        <v>82</v>
      </c>
      <c r="B283" t="s">
        <v>83</v>
      </c>
      <c r="C283" t="s">
        <v>51</v>
      </c>
    </row>
    <row r="284" spans="1:2" ht="12.75">
      <c r="A284" t="s">
        <v>84</v>
      </c>
      <c r="B284">
        <v>4125479</v>
      </c>
    </row>
    <row r="285" spans="1:2" ht="12.75">
      <c r="A285" t="s">
        <v>85</v>
      </c>
      <c r="B285">
        <v>4125704</v>
      </c>
    </row>
    <row r="286" spans="1:2" ht="12.75">
      <c r="A286" t="s">
        <v>86</v>
      </c>
      <c r="B286">
        <v>125005</v>
      </c>
    </row>
    <row r="287" spans="1:2" ht="12.75">
      <c r="A287" t="s">
        <v>87</v>
      </c>
      <c r="B287">
        <v>1</v>
      </c>
    </row>
    <row r="288" spans="1:2" ht="12.75">
      <c r="A288" t="s">
        <v>88</v>
      </c>
      <c r="B288">
        <v>0</v>
      </c>
    </row>
    <row r="289" spans="1:2" ht="12.75">
      <c r="A289" t="s">
        <v>89</v>
      </c>
      <c r="B289">
        <v>0</v>
      </c>
    </row>
    <row r="290" spans="1:2" ht="12.75">
      <c r="A290" t="s">
        <v>90</v>
      </c>
      <c r="B290">
        <v>4</v>
      </c>
    </row>
    <row r="291" spans="1:2" ht="12.75">
      <c r="A291" t="s">
        <v>91</v>
      </c>
      <c r="B291">
        <v>155.8888</v>
      </c>
    </row>
    <row r="292" spans="1:2" ht="12.75">
      <c r="A292" t="s">
        <v>92</v>
      </c>
      <c r="B292" s="1">
        <v>0.00201053</v>
      </c>
    </row>
    <row r="293" spans="1:2" ht="12.75">
      <c r="A293" t="s">
        <v>93</v>
      </c>
      <c r="B293" s="1">
        <v>0</v>
      </c>
    </row>
    <row r="294" spans="1:2" ht="12.75">
      <c r="A294" t="s">
        <v>94</v>
      </c>
      <c r="B294" s="1">
        <v>0</v>
      </c>
    </row>
    <row r="295" ht="12.75">
      <c r="A295" t="s">
        <v>0</v>
      </c>
    </row>
    <row r="296" spans="1:5" ht="12.75">
      <c r="A296" t="s">
        <v>95</v>
      </c>
      <c r="B296" t="s">
        <v>96</v>
      </c>
      <c r="C296" t="s">
        <v>97</v>
      </c>
      <c r="D296" t="s">
        <v>98</v>
      </c>
      <c r="E296" t="s">
        <v>99</v>
      </c>
    </row>
    <row r="297" spans="1:2" ht="12.75">
      <c r="A297" t="s">
        <v>100</v>
      </c>
      <c r="B297">
        <v>155.947</v>
      </c>
    </row>
    <row r="298" spans="1:2" ht="12.75">
      <c r="A298" t="s">
        <v>101</v>
      </c>
      <c r="B298">
        <v>0</v>
      </c>
    </row>
    <row r="299" ht="12.75">
      <c r="A299" t="s">
        <v>0</v>
      </c>
    </row>
    <row r="300" ht="12.75">
      <c r="A300" t="s">
        <v>102</v>
      </c>
    </row>
    <row r="301" spans="1:2" ht="12.75">
      <c r="A301" t="s">
        <v>103</v>
      </c>
      <c r="B301">
        <v>0</v>
      </c>
    </row>
    <row r="302" spans="1:2" ht="12.75">
      <c r="A302" t="s">
        <v>104</v>
      </c>
      <c r="B302">
        <v>1</v>
      </c>
    </row>
    <row r="303" spans="1:2" ht="12.75">
      <c r="A303" t="s">
        <v>105</v>
      </c>
      <c r="B303">
        <v>1</v>
      </c>
    </row>
    <row r="304" spans="1:2" ht="12.75">
      <c r="A304" t="s">
        <v>106</v>
      </c>
      <c r="B304">
        <v>1</v>
      </c>
    </row>
    <row r="305" spans="1:2" ht="12.75">
      <c r="A305" t="s">
        <v>107</v>
      </c>
      <c r="B305">
        <v>0</v>
      </c>
    </row>
    <row r="306" spans="1:2" ht="12.75">
      <c r="A306" t="s">
        <v>108</v>
      </c>
      <c r="B306">
        <v>0</v>
      </c>
    </row>
    <row r="307" spans="1:2" ht="12.75">
      <c r="A307" t="s">
        <v>109</v>
      </c>
      <c r="B307">
        <v>0</v>
      </c>
    </row>
    <row r="308" spans="1:2" ht="12.75">
      <c r="A308" t="s">
        <v>110</v>
      </c>
      <c r="B308">
        <v>0</v>
      </c>
    </row>
    <row r="309" ht="12.75">
      <c r="A309" t="s">
        <v>111</v>
      </c>
    </row>
    <row r="310" spans="1:4" ht="12.75">
      <c r="A310" t="s">
        <v>111</v>
      </c>
      <c r="B310" t="s">
        <v>112</v>
      </c>
      <c r="C310" t="s">
        <v>113</v>
      </c>
      <c r="D310" t="s">
        <v>114</v>
      </c>
    </row>
    <row r="311" spans="2:4" ht="12.75">
      <c r="B311">
        <v>1</v>
      </c>
      <c r="C311" s="1">
        <v>1.00017</v>
      </c>
      <c r="D311" s="1">
        <v>-0.000998496</v>
      </c>
    </row>
    <row r="312" spans="2:4" ht="12.75">
      <c r="B312">
        <v>2</v>
      </c>
      <c r="C312" s="1">
        <v>0.00421977</v>
      </c>
      <c r="D312" s="1">
        <v>0.000742283</v>
      </c>
    </row>
    <row r="313" spans="2:4" ht="12.75">
      <c r="B313">
        <v>3</v>
      </c>
      <c r="C313" s="1">
        <v>0.000712538</v>
      </c>
      <c r="D313" s="1">
        <v>-7.55019E-05</v>
      </c>
    </row>
    <row r="314" spans="2:4" ht="12.75">
      <c r="B314">
        <v>4</v>
      </c>
      <c r="C314" s="1">
        <v>0.000235326</v>
      </c>
      <c r="D314" s="1">
        <v>-9.41273E-05</v>
      </c>
    </row>
    <row r="315" spans="2:4" ht="12.75">
      <c r="B315">
        <v>5</v>
      </c>
      <c r="C315" s="1">
        <v>-0.00087463</v>
      </c>
      <c r="D315" s="1">
        <v>-7.55645E-06</v>
      </c>
    </row>
    <row r="316" spans="2:4" ht="12.75">
      <c r="B316">
        <v>6</v>
      </c>
      <c r="C316" s="1">
        <v>-1.03712E-06</v>
      </c>
      <c r="D316" s="1">
        <v>-6.4424E-06</v>
      </c>
    </row>
    <row r="317" spans="2:4" ht="12.75">
      <c r="B317">
        <v>9</v>
      </c>
      <c r="C317" s="1">
        <v>7.97433E-07</v>
      </c>
      <c r="D317" s="1">
        <v>-2.64926E-08</v>
      </c>
    </row>
    <row r="318" spans="2:4" ht="12.75">
      <c r="B318">
        <v>10</v>
      </c>
      <c r="C318" s="1">
        <v>-1.0676E-07</v>
      </c>
      <c r="D318" s="1">
        <v>1.28173E-07</v>
      </c>
    </row>
    <row r="319" spans="2:4" ht="12.75">
      <c r="B319">
        <v>12</v>
      </c>
      <c r="C319" s="1">
        <v>1.45831E-07</v>
      </c>
      <c r="D319" s="1">
        <v>3.70564E-09</v>
      </c>
    </row>
    <row r="320" spans="2:4" ht="12.75">
      <c r="B320">
        <v>15</v>
      </c>
      <c r="C320" s="1">
        <v>-1.72367E-09</v>
      </c>
      <c r="D320" s="1">
        <v>4.41553E-09</v>
      </c>
    </row>
    <row r="321" spans="2:4" ht="12.75">
      <c r="B321">
        <v>18</v>
      </c>
      <c r="C321" s="1">
        <v>1.32608E-09</v>
      </c>
      <c r="D321" s="1">
        <v>4.11641E-10</v>
      </c>
    </row>
    <row r="322" spans="2:4" ht="12.75">
      <c r="B322">
        <v>20</v>
      </c>
      <c r="C322" s="1">
        <v>2.89176E-09</v>
      </c>
      <c r="D322" s="1">
        <v>4.0931E-09</v>
      </c>
    </row>
    <row r="323" spans="2:4" ht="12.75">
      <c r="B323">
        <v>21</v>
      </c>
      <c r="C323" s="1">
        <v>-4.81966E-10</v>
      </c>
      <c r="D323" s="1">
        <v>-1.51722E-09</v>
      </c>
    </row>
    <row r="324" spans="2:4" ht="12.75">
      <c r="B324">
        <v>25</v>
      </c>
      <c r="C324" s="1">
        <v>-1.22865E-10</v>
      </c>
      <c r="D324" s="1">
        <v>-2.11971E-10</v>
      </c>
    </row>
    <row r="325" spans="2:4" ht="12.75">
      <c r="B325">
        <v>27</v>
      </c>
      <c r="C325" s="1">
        <v>9.71337E-11</v>
      </c>
      <c r="D325" s="1">
        <v>5.39587E-11</v>
      </c>
    </row>
    <row r="326" spans="2:4" ht="12.75">
      <c r="B326">
        <v>28</v>
      </c>
      <c r="C326" s="1">
        <v>2.68524E-12</v>
      </c>
      <c r="D326" s="1">
        <v>1.70568E-11</v>
      </c>
    </row>
    <row r="327" spans="2:4" ht="12.75">
      <c r="B327">
        <v>30</v>
      </c>
      <c r="C327" s="1">
        <v>-6.25206E-13</v>
      </c>
      <c r="D327" s="1">
        <v>1.71764E-13</v>
      </c>
    </row>
    <row r="328" ht="12.75">
      <c r="A328" t="s">
        <v>0</v>
      </c>
    </row>
    <row r="329" ht="12.75">
      <c r="A329" t="s">
        <v>0</v>
      </c>
    </row>
    <row r="330" spans="1:3" ht="12.75">
      <c r="A330" t="s">
        <v>82</v>
      </c>
      <c r="B330" t="s">
        <v>83</v>
      </c>
      <c r="C330" t="s">
        <v>51</v>
      </c>
    </row>
    <row r="331" spans="1:2" ht="12.75">
      <c r="A331" t="s">
        <v>84</v>
      </c>
      <c r="B331">
        <v>4125479</v>
      </c>
    </row>
    <row r="332" spans="1:2" ht="12.75">
      <c r="A332" t="s">
        <v>85</v>
      </c>
      <c r="B332">
        <v>4125737</v>
      </c>
    </row>
    <row r="333" spans="1:2" ht="12.75">
      <c r="A333" t="s">
        <v>86</v>
      </c>
      <c r="B333">
        <v>125005</v>
      </c>
    </row>
    <row r="334" spans="1:2" ht="12.75">
      <c r="A334" t="s">
        <v>87</v>
      </c>
      <c r="B334">
        <v>1</v>
      </c>
    </row>
    <row r="335" spans="1:2" ht="12.75">
      <c r="A335" t="s">
        <v>88</v>
      </c>
      <c r="B335">
        <v>0</v>
      </c>
    </row>
    <row r="336" spans="1:2" ht="12.75">
      <c r="A336" t="s">
        <v>89</v>
      </c>
      <c r="B336">
        <v>0</v>
      </c>
    </row>
    <row r="337" spans="1:2" ht="12.75">
      <c r="A337" t="s">
        <v>90</v>
      </c>
      <c r="B337">
        <v>4.81</v>
      </c>
    </row>
    <row r="338" spans="1:2" ht="12.75">
      <c r="A338" t="s">
        <v>91</v>
      </c>
      <c r="B338">
        <v>155.9238</v>
      </c>
    </row>
    <row r="339" spans="1:2" ht="12.75">
      <c r="A339" t="s">
        <v>92</v>
      </c>
      <c r="B339" s="1">
        <v>0.00243286</v>
      </c>
    </row>
    <row r="340" spans="1:2" ht="12.75">
      <c r="A340" t="s">
        <v>93</v>
      </c>
      <c r="B340" s="1">
        <v>0</v>
      </c>
    </row>
    <row r="341" spans="1:2" ht="12.75">
      <c r="A341" t="s">
        <v>94</v>
      </c>
      <c r="B341" s="1">
        <v>0</v>
      </c>
    </row>
    <row r="342" ht="12.75">
      <c r="A342" t="s">
        <v>0</v>
      </c>
    </row>
    <row r="343" spans="1:5" ht="12.75">
      <c r="A343" t="s">
        <v>95</v>
      </c>
      <c r="B343" t="s">
        <v>96</v>
      </c>
      <c r="C343" t="s">
        <v>97</v>
      </c>
      <c r="D343" t="s">
        <v>98</v>
      </c>
      <c r="E343" t="s">
        <v>99</v>
      </c>
    </row>
    <row r="344" spans="1:2" ht="12.75">
      <c r="A344" t="s">
        <v>100</v>
      </c>
      <c r="B344">
        <v>155.947</v>
      </c>
    </row>
    <row r="345" spans="1:2" ht="12.75">
      <c r="A345" t="s">
        <v>101</v>
      </c>
      <c r="B345">
        <v>0</v>
      </c>
    </row>
    <row r="346" ht="12.75">
      <c r="A346" t="s">
        <v>0</v>
      </c>
    </row>
    <row r="347" ht="12.75">
      <c r="A347" t="s">
        <v>102</v>
      </c>
    </row>
    <row r="348" spans="1:2" ht="12.75">
      <c r="A348" t="s">
        <v>103</v>
      </c>
      <c r="B348">
        <v>0</v>
      </c>
    </row>
    <row r="349" spans="1:2" ht="12.75">
      <c r="A349" t="s">
        <v>104</v>
      </c>
      <c r="B349">
        <v>1</v>
      </c>
    </row>
    <row r="350" spans="1:2" ht="12.75">
      <c r="A350" t="s">
        <v>105</v>
      </c>
      <c r="B350">
        <v>1</v>
      </c>
    </row>
    <row r="351" spans="1:2" ht="12.75">
      <c r="A351" t="s">
        <v>106</v>
      </c>
      <c r="B351">
        <v>1</v>
      </c>
    </row>
    <row r="352" spans="1:2" ht="12.75">
      <c r="A352" t="s">
        <v>107</v>
      </c>
      <c r="B352">
        <v>0</v>
      </c>
    </row>
    <row r="353" spans="1:2" ht="12.75">
      <c r="A353" t="s">
        <v>108</v>
      </c>
      <c r="B353">
        <v>0</v>
      </c>
    </row>
    <row r="354" spans="1:2" ht="12.75">
      <c r="A354" t="s">
        <v>109</v>
      </c>
      <c r="B354">
        <v>0</v>
      </c>
    </row>
    <row r="355" spans="1:2" ht="12.75">
      <c r="A355" t="s">
        <v>110</v>
      </c>
      <c r="B355">
        <v>0</v>
      </c>
    </row>
    <row r="356" ht="12.75">
      <c r="A356" t="s">
        <v>111</v>
      </c>
    </row>
    <row r="357" spans="1:4" ht="12.75">
      <c r="A357" t="s">
        <v>111</v>
      </c>
      <c r="B357" t="s">
        <v>112</v>
      </c>
      <c r="C357" t="s">
        <v>113</v>
      </c>
      <c r="D357" t="s">
        <v>114</v>
      </c>
    </row>
    <row r="358" spans="2:4" ht="12.75">
      <c r="B358">
        <v>1</v>
      </c>
      <c r="C358" s="1">
        <v>1.00019</v>
      </c>
      <c r="D358" s="1">
        <v>-0.000457365</v>
      </c>
    </row>
    <row r="359" spans="2:4" ht="12.75">
      <c r="B359">
        <v>2</v>
      </c>
      <c r="C359" s="1">
        <v>0.00420045</v>
      </c>
      <c r="D359" s="1">
        <v>0.000786821</v>
      </c>
    </row>
    <row r="360" spans="2:4" ht="12.75">
      <c r="B360">
        <v>3</v>
      </c>
      <c r="C360" s="1">
        <v>0.000712242</v>
      </c>
      <c r="D360" s="1">
        <v>-7.57219E-05</v>
      </c>
    </row>
    <row r="361" spans="2:4" ht="12.75">
      <c r="B361">
        <v>4</v>
      </c>
      <c r="C361" s="1">
        <v>0.000231019</v>
      </c>
      <c r="D361" s="1">
        <v>-8.97678E-05</v>
      </c>
    </row>
    <row r="362" spans="2:4" ht="12.75">
      <c r="B362">
        <v>5</v>
      </c>
      <c r="C362" s="1">
        <v>-0.000875162</v>
      </c>
      <c r="D362" s="1">
        <v>-7.01113E-06</v>
      </c>
    </row>
    <row r="363" spans="2:4" ht="12.75">
      <c r="B363">
        <v>6</v>
      </c>
      <c r="C363" s="1">
        <v>-7.25435E-07</v>
      </c>
      <c r="D363" s="1">
        <v>-6.18167E-06</v>
      </c>
    </row>
    <row r="364" spans="2:4" ht="12.75">
      <c r="B364">
        <v>9</v>
      </c>
      <c r="C364" s="1">
        <v>3.58627E-07</v>
      </c>
      <c r="D364" s="1">
        <v>2.19798E-08</v>
      </c>
    </row>
    <row r="365" spans="2:4" ht="12.75">
      <c r="B365">
        <v>10</v>
      </c>
      <c r="C365" s="1">
        <v>-8.27085E-08</v>
      </c>
      <c r="D365" s="1">
        <v>2.89187E-08</v>
      </c>
    </row>
    <row r="366" spans="2:4" ht="12.75">
      <c r="B366">
        <v>12</v>
      </c>
      <c r="C366" s="1">
        <v>-1.34942E-08</v>
      </c>
      <c r="D366" s="1">
        <v>-7.69819E-08</v>
      </c>
    </row>
    <row r="367" spans="2:4" ht="12.75">
      <c r="B367">
        <v>15</v>
      </c>
      <c r="C367" s="1">
        <v>3.15328E-08</v>
      </c>
      <c r="D367" s="1">
        <v>1.99265E-08</v>
      </c>
    </row>
    <row r="368" spans="2:4" ht="12.75">
      <c r="B368">
        <v>18</v>
      </c>
      <c r="C368" s="1">
        <v>1.19759E-09</v>
      </c>
      <c r="D368" s="1">
        <v>-1.31875E-09</v>
      </c>
    </row>
    <row r="369" spans="2:4" ht="12.75">
      <c r="B369">
        <v>20</v>
      </c>
      <c r="C369" s="1">
        <v>-1.014E-09</v>
      </c>
      <c r="D369" s="1">
        <v>-9.82464E-10</v>
      </c>
    </row>
    <row r="370" spans="2:4" ht="12.75">
      <c r="B370">
        <v>21</v>
      </c>
      <c r="C370" s="1">
        <v>-8.67526E-11</v>
      </c>
      <c r="D370" s="1">
        <v>1.02357E-10</v>
      </c>
    </row>
    <row r="371" spans="2:4" ht="12.75">
      <c r="B371">
        <v>25</v>
      </c>
      <c r="C371" s="1">
        <v>-2.53371E-10</v>
      </c>
      <c r="D371" s="1">
        <v>7.40141E-11</v>
      </c>
    </row>
    <row r="372" spans="2:4" ht="12.75">
      <c r="B372">
        <v>27</v>
      </c>
      <c r="C372" s="1">
        <v>2.52076E-11</v>
      </c>
      <c r="D372" s="1">
        <v>3.48148E-11</v>
      </c>
    </row>
    <row r="373" spans="2:4" ht="12.75">
      <c r="B373">
        <v>28</v>
      </c>
      <c r="C373" s="1">
        <v>-5.97952E-12</v>
      </c>
      <c r="D373" s="1">
        <v>5.30804E-12</v>
      </c>
    </row>
    <row r="374" spans="2:4" ht="12.75">
      <c r="B374">
        <v>30</v>
      </c>
      <c r="C374" s="1">
        <v>4.47525E-12</v>
      </c>
      <c r="D374" s="1">
        <v>-4.06964E-13</v>
      </c>
    </row>
    <row r="375" ht="12.75">
      <c r="A375" t="s">
        <v>0</v>
      </c>
    </row>
    <row r="376" ht="12.75">
      <c r="A376" t="s">
        <v>0</v>
      </c>
    </row>
    <row r="377" spans="1:3" ht="12.75">
      <c r="A377" t="s">
        <v>82</v>
      </c>
      <c r="B377" t="s">
        <v>83</v>
      </c>
      <c r="C377" t="s">
        <v>51</v>
      </c>
    </row>
    <row r="378" spans="1:2" ht="12.75">
      <c r="A378" t="s">
        <v>84</v>
      </c>
      <c r="B378">
        <v>4125479</v>
      </c>
    </row>
    <row r="379" spans="1:2" ht="12.75">
      <c r="A379" t="s">
        <v>85</v>
      </c>
      <c r="B379">
        <v>4125770</v>
      </c>
    </row>
    <row r="380" spans="1:2" ht="12.75">
      <c r="A380" t="s">
        <v>86</v>
      </c>
      <c r="B380">
        <v>125005</v>
      </c>
    </row>
    <row r="381" spans="1:2" ht="12.75">
      <c r="A381" t="s">
        <v>87</v>
      </c>
      <c r="B381">
        <v>1</v>
      </c>
    </row>
    <row r="382" spans="1:2" ht="12.75">
      <c r="A382" t="s">
        <v>88</v>
      </c>
      <c r="B382">
        <v>0</v>
      </c>
    </row>
    <row r="383" spans="1:2" ht="12.75">
      <c r="A383" t="s">
        <v>89</v>
      </c>
      <c r="B383">
        <v>0</v>
      </c>
    </row>
    <row r="384" spans="1:2" ht="12.75">
      <c r="A384" t="s">
        <v>90</v>
      </c>
      <c r="B384">
        <v>5.61</v>
      </c>
    </row>
    <row r="385" spans="1:2" ht="12.75">
      <c r="A385" t="s">
        <v>91</v>
      </c>
      <c r="B385">
        <v>155.9465</v>
      </c>
    </row>
    <row r="386" spans="1:2" ht="12.75">
      <c r="A386" t="s">
        <v>92</v>
      </c>
      <c r="B386" s="1">
        <v>0.00285563</v>
      </c>
    </row>
    <row r="387" spans="1:2" ht="12.75">
      <c r="A387" t="s">
        <v>93</v>
      </c>
      <c r="B387" s="1">
        <v>0</v>
      </c>
    </row>
    <row r="388" spans="1:2" ht="12.75">
      <c r="A388" t="s">
        <v>94</v>
      </c>
      <c r="B388" s="1">
        <v>0</v>
      </c>
    </row>
    <row r="389" ht="12.75">
      <c r="A389" t="s">
        <v>0</v>
      </c>
    </row>
    <row r="390" spans="1:5" ht="12.75">
      <c r="A390" t="s">
        <v>95</v>
      </c>
      <c r="B390" t="s">
        <v>96</v>
      </c>
      <c r="C390" t="s">
        <v>97</v>
      </c>
      <c r="D390" t="s">
        <v>98</v>
      </c>
      <c r="E390" t="s">
        <v>99</v>
      </c>
    </row>
    <row r="391" spans="1:2" ht="12.75">
      <c r="A391" t="s">
        <v>100</v>
      </c>
      <c r="B391">
        <v>155.947</v>
      </c>
    </row>
    <row r="392" spans="1:2" ht="12.75">
      <c r="A392" t="s">
        <v>101</v>
      </c>
      <c r="B392">
        <v>0</v>
      </c>
    </row>
    <row r="393" ht="12.75">
      <c r="A393" t="s">
        <v>0</v>
      </c>
    </row>
    <row r="394" ht="12.75">
      <c r="A394" t="s">
        <v>102</v>
      </c>
    </row>
    <row r="395" spans="1:2" ht="12.75">
      <c r="A395" t="s">
        <v>103</v>
      </c>
      <c r="B395">
        <v>0</v>
      </c>
    </row>
    <row r="396" spans="1:2" ht="12.75">
      <c r="A396" t="s">
        <v>104</v>
      </c>
      <c r="B396">
        <v>1</v>
      </c>
    </row>
    <row r="397" spans="1:2" ht="12.75">
      <c r="A397" t="s">
        <v>105</v>
      </c>
      <c r="B397">
        <v>1</v>
      </c>
    </row>
    <row r="398" spans="1:2" ht="12.75">
      <c r="A398" t="s">
        <v>106</v>
      </c>
      <c r="B398">
        <v>1</v>
      </c>
    </row>
    <row r="399" spans="1:2" ht="12.75">
      <c r="A399" t="s">
        <v>107</v>
      </c>
      <c r="B399">
        <v>0</v>
      </c>
    </row>
    <row r="400" spans="1:2" ht="12.75">
      <c r="A400" t="s">
        <v>108</v>
      </c>
      <c r="B400">
        <v>0</v>
      </c>
    </row>
    <row r="401" spans="1:2" ht="12.75">
      <c r="A401" t="s">
        <v>109</v>
      </c>
      <c r="B401">
        <v>0</v>
      </c>
    </row>
    <row r="402" spans="1:2" ht="12.75">
      <c r="A402" t="s">
        <v>110</v>
      </c>
      <c r="B402">
        <v>0</v>
      </c>
    </row>
    <row r="403" ht="12.75">
      <c r="A403" t="s">
        <v>111</v>
      </c>
    </row>
    <row r="404" spans="1:4" ht="12.75">
      <c r="A404" t="s">
        <v>111</v>
      </c>
      <c r="B404" t="s">
        <v>112</v>
      </c>
      <c r="C404" t="s">
        <v>113</v>
      </c>
      <c r="D404" t="s">
        <v>114</v>
      </c>
    </row>
    <row r="405" spans="2:4" ht="12.75">
      <c r="B405">
        <v>1</v>
      </c>
      <c r="C405" s="1">
        <v>1.00011</v>
      </c>
      <c r="D405" s="1">
        <v>6.10932E-05</v>
      </c>
    </row>
    <row r="406" spans="2:4" ht="12.75">
      <c r="B406">
        <v>2</v>
      </c>
      <c r="C406" s="1">
        <v>0.00419546</v>
      </c>
      <c r="D406" s="1">
        <v>0.00079327</v>
      </c>
    </row>
    <row r="407" spans="2:4" ht="12.75">
      <c r="B407">
        <v>3</v>
      </c>
      <c r="C407" s="1">
        <v>0.000705719</v>
      </c>
      <c r="D407" s="1">
        <v>-8.33338E-05</v>
      </c>
    </row>
    <row r="408" spans="2:4" ht="12.75">
      <c r="B408">
        <v>4</v>
      </c>
      <c r="C408" s="1">
        <v>0.000229554</v>
      </c>
      <c r="D408" s="1">
        <v>-8.99889E-05</v>
      </c>
    </row>
    <row r="409" spans="2:4" ht="12.75">
      <c r="B409">
        <v>5</v>
      </c>
      <c r="C409" s="1">
        <v>-0.000872788</v>
      </c>
      <c r="D409" s="1">
        <v>-8.79737E-06</v>
      </c>
    </row>
    <row r="410" spans="2:4" ht="12.75">
      <c r="B410">
        <v>6</v>
      </c>
      <c r="C410" s="1">
        <v>2.73033E-07</v>
      </c>
      <c r="D410" s="1">
        <v>-5.7918E-06</v>
      </c>
    </row>
    <row r="411" spans="2:4" ht="12.75">
      <c r="B411">
        <v>9</v>
      </c>
      <c r="C411" s="1">
        <v>7.05569E-08</v>
      </c>
      <c r="D411" s="1">
        <v>-1.97009E-07</v>
      </c>
    </row>
    <row r="412" spans="2:4" ht="12.75">
      <c r="B412">
        <v>10</v>
      </c>
      <c r="C412" s="1">
        <v>-5.52171E-08</v>
      </c>
      <c r="D412" s="1">
        <v>-1.37166E-09</v>
      </c>
    </row>
    <row r="413" spans="2:4" ht="12.75">
      <c r="B413">
        <v>12</v>
      </c>
      <c r="C413" s="1">
        <v>-4.43752E-08</v>
      </c>
      <c r="D413" s="1">
        <v>3.68423E-08</v>
      </c>
    </row>
    <row r="414" spans="2:4" ht="12.75">
      <c r="B414">
        <v>15</v>
      </c>
      <c r="C414" s="1">
        <v>2.2939E-08</v>
      </c>
      <c r="D414" s="1">
        <v>9.70421E-09</v>
      </c>
    </row>
    <row r="415" spans="2:4" ht="12.75">
      <c r="B415">
        <v>18</v>
      </c>
      <c r="C415" s="1">
        <v>3.58208E-10</v>
      </c>
      <c r="D415" s="1">
        <v>2.39425E-09</v>
      </c>
    </row>
    <row r="416" spans="2:4" ht="12.75">
      <c r="B416">
        <v>20</v>
      </c>
      <c r="C416" s="1">
        <v>-1.1349E-09</v>
      </c>
      <c r="D416" s="1">
        <v>4.70276E-10</v>
      </c>
    </row>
    <row r="417" spans="2:4" ht="12.75">
      <c r="B417">
        <v>21</v>
      </c>
      <c r="C417" s="1">
        <v>2.07726E-09</v>
      </c>
      <c r="D417" s="1">
        <v>-9.44976E-10</v>
      </c>
    </row>
    <row r="418" spans="2:4" ht="12.75">
      <c r="B418">
        <v>25</v>
      </c>
      <c r="C418" s="1">
        <v>6.9982E-11</v>
      </c>
      <c r="D418" s="1">
        <v>1.02993E-10</v>
      </c>
    </row>
    <row r="419" spans="2:4" ht="12.75">
      <c r="B419">
        <v>27</v>
      </c>
      <c r="C419" s="1">
        <v>-9.00546E-11</v>
      </c>
      <c r="D419" s="1">
        <v>3.25593E-11</v>
      </c>
    </row>
    <row r="420" spans="2:4" ht="12.75">
      <c r="B420">
        <v>28</v>
      </c>
      <c r="C420" s="1">
        <v>-1.54326E-11</v>
      </c>
      <c r="D420" s="1">
        <v>-3.21168E-11</v>
      </c>
    </row>
    <row r="421" spans="2:4" ht="12.75">
      <c r="B421">
        <v>30</v>
      </c>
      <c r="C421" s="1">
        <v>2.29845E-12</v>
      </c>
      <c r="D421" s="1">
        <v>-1.01173E-12</v>
      </c>
    </row>
    <row r="422" ht="12.75">
      <c r="A422" t="s">
        <v>0</v>
      </c>
    </row>
    <row r="423" ht="12.75">
      <c r="A423" t="s">
        <v>0</v>
      </c>
    </row>
    <row r="424" spans="1:3" ht="12.75">
      <c r="A424" t="s">
        <v>82</v>
      </c>
      <c r="B424" t="s">
        <v>83</v>
      </c>
      <c r="C424" t="s">
        <v>51</v>
      </c>
    </row>
    <row r="425" spans="1:2" ht="12.75">
      <c r="A425" t="s">
        <v>84</v>
      </c>
      <c r="B425">
        <v>4125479</v>
      </c>
    </row>
    <row r="426" spans="1:2" ht="12.75">
      <c r="A426" t="s">
        <v>85</v>
      </c>
      <c r="B426">
        <v>4125805</v>
      </c>
    </row>
    <row r="427" spans="1:2" ht="12.75">
      <c r="A427" t="s">
        <v>86</v>
      </c>
      <c r="B427">
        <v>125005</v>
      </c>
    </row>
    <row r="428" spans="1:2" ht="12.75">
      <c r="A428" t="s">
        <v>87</v>
      </c>
      <c r="B428">
        <v>1</v>
      </c>
    </row>
    <row r="429" spans="1:2" ht="12.75">
      <c r="A429" t="s">
        <v>88</v>
      </c>
      <c r="B429">
        <v>0</v>
      </c>
    </row>
    <row r="430" spans="1:2" ht="12.75">
      <c r="A430" t="s">
        <v>89</v>
      </c>
      <c r="B430">
        <v>0</v>
      </c>
    </row>
    <row r="431" spans="1:2" ht="12.75">
      <c r="A431" t="s">
        <v>90</v>
      </c>
      <c r="B431">
        <v>4.81</v>
      </c>
    </row>
    <row r="432" spans="1:2" ht="12.75">
      <c r="A432" t="s">
        <v>91</v>
      </c>
      <c r="B432">
        <v>155.9229</v>
      </c>
    </row>
    <row r="433" spans="1:2" ht="12.75">
      <c r="A433" t="s">
        <v>92</v>
      </c>
      <c r="B433" s="1">
        <v>0.00243414</v>
      </c>
    </row>
    <row r="434" spans="1:2" ht="12.75">
      <c r="A434" t="s">
        <v>93</v>
      </c>
      <c r="B434" s="1">
        <v>0</v>
      </c>
    </row>
    <row r="435" spans="1:2" ht="12.75">
      <c r="A435" t="s">
        <v>94</v>
      </c>
      <c r="B435" s="1">
        <v>0</v>
      </c>
    </row>
    <row r="436" ht="12.75">
      <c r="A436" t="s">
        <v>0</v>
      </c>
    </row>
    <row r="437" spans="1:5" ht="12.75">
      <c r="A437" t="s">
        <v>95</v>
      </c>
      <c r="B437" t="s">
        <v>96</v>
      </c>
      <c r="C437" t="s">
        <v>97</v>
      </c>
      <c r="D437" t="s">
        <v>98</v>
      </c>
      <c r="E437" t="s">
        <v>99</v>
      </c>
    </row>
    <row r="438" spans="1:2" ht="12.75">
      <c r="A438" t="s">
        <v>100</v>
      </c>
      <c r="B438">
        <v>155.947</v>
      </c>
    </row>
    <row r="439" spans="1:2" ht="12.75">
      <c r="A439" t="s">
        <v>101</v>
      </c>
      <c r="B439">
        <v>0</v>
      </c>
    </row>
    <row r="440" ht="12.75">
      <c r="A440" t="s">
        <v>0</v>
      </c>
    </row>
    <row r="441" ht="12.75">
      <c r="A441" t="s">
        <v>102</v>
      </c>
    </row>
    <row r="442" spans="1:2" ht="12.75">
      <c r="A442" t="s">
        <v>103</v>
      </c>
      <c r="B442">
        <v>0</v>
      </c>
    </row>
    <row r="443" spans="1:2" ht="12.75">
      <c r="A443" t="s">
        <v>104</v>
      </c>
      <c r="B443">
        <v>1</v>
      </c>
    </row>
    <row r="444" spans="1:2" ht="12.75">
      <c r="A444" t="s">
        <v>105</v>
      </c>
      <c r="B444">
        <v>1</v>
      </c>
    </row>
    <row r="445" spans="1:2" ht="12.75">
      <c r="A445" t="s">
        <v>106</v>
      </c>
      <c r="B445">
        <v>1</v>
      </c>
    </row>
    <row r="446" spans="1:2" ht="12.75">
      <c r="A446" t="s">
        <v>107</v>
      </c>
      <c r="B446">
        <v>0</v>
      </c>
    </row>
    <row r="447" spans="1:2" ht="12.75">
      <c r="A447" t="s">
        <v>108</v>
      </c>
      <c r="B447">
        <v>0</v>
      </c>
    </row>
    <row r="448" spans="1:2" ht="12.75">
      <c r="A448" t="s">
        <v>109</v>
      </c>
      <c r="B448">
        <v>0</v>
      </c>
    </row>
    <row r="449" spans="1:2" ht="12.75">
      <c r="A449" t="s">
        <v>110</v>
      </c>
      <c r="B449">
        <v>0</v>
      </c>
    </row>
    <row r="450" ht="12.75">
      <c r="A450" t="s">
        <v>111</v>
      </c>
    </row>
    <row r="451" spans="1:4" ht="12.75">
      <c r="A451" t="s">
        <v>111</v>
      </c>
      <c r="B451" t="s">
        <v>112</v>
      </c>
      <c r="C451" t="s">
        <v>113</v>
      </c>
      <c r="D451" t="s">
        <v>114</v>
      </c>
    </row>
    <row r="452" spans="2:4" ht="12.75">
      <c r="B452">
        <v>1</v>
      </c>
      <c r="C452" s="1">
        <v>0.999862</v>
      </c>
      <c r="D452" s="1">
        <v>-0.000455468</v>
      </c>
    </row>
    <row r="453" spans="2:4" ht="12.75">
      <c r="B453">
        <v>2</v>
      </c>
      <c r="C453" s="1">
        <v>0.00422848</v>
      </c>
      <c r="D453" s="1">
        <v>0.000779413</v>
      </c>
    </row>
    <row r="454" spans="2:4" ht="12.75">
      <c r="B454">
        <v>3</v>
      </c>
      <c r="C454" s="1">
        <v>0.000721487</v>
      </c>
      <c r="D454" s="1">
        <v>-7.49186E-05</v>
      </c>
    </row>
    <row r="455" spans="2:4" ht="12.75">
      <c r="B455">
        <v>4</v>
      </c>
      <c r="C455" s="1">
        <v>0.000234239</v>
      </c>
      <c r="D455" s="1">
        <v>-8.60691E-05</v>
      </c>
    </row>
    <row r="456" spans="2:4" ht="12.75">
      <c r="B456">
        <v>5</v>
      </c>
      <c r="C456" s="1">
        <v>-0.000874468</v>
      </c>
      <c r="D456" s="1">
        <v>-9.24169E-06</v>
      </c>
    </row>
    <row r="457" spans="2:4" ht="12.75">
      <c r="B457">
        <v>6</v>
      </c>
      <c r="C457" s="1">
        <v>-5.2422E-07</v>
      </c>
      <c r="D457" s="1">
        <v>-5.31052E-06</v>
      </c>
    </row>
    <row r="458" spans="2:4" ht="12.75">
      <c r="B458">
        <v>9</v>
      </c>
      <c r="C458" s="1">
        <v>-9.04003E-08</v>
      </c>
      <c r="D458" s="1">
        <v>2.17525E-07</v>
      </c>
    </row>
    <row r="459" spans="2:4" ht="12.75">
      <c r="B459">
        <v>10</v>
      </c>
      <c r="C459" s="1">
        <v>2.48753E-08</v>
      </c>
      <c r="D459" s="1">
        <v>9.00207E-08</v>
      </c>
    </row>
    <row r="460" spans="2:4" ht="12.75">
      <c r="B460">
        <v>12</v>
      </c>
      <c r="C460" s="1">
        <v>-7.39223E-09</v>
      </c>
      <c r="D460" s="1">
        <v>-5.48529E-08</v>
      </c>
    </row>
    <row r="461" spans="2:4" ht="12.75">
      <c r="B461">
        <v>15</v>
      </c>
      <c r="C461" s="1">
        <v>3.18709E-08</v>
      </c>
      <c r="D461" s="1">
        <v>1.2214E-08</v>
      </c>
    </row>
    <row r="462" spans="2:4" ht="12.75">
      <c r="B462">
        <v>18</v>
      </c>
      <c r="C462" s="1">
        <v>-6.40466E-10</v>
      </c>
      <c r="D462" s="1">
        <v>-1.44197E-10</v>
      </c>
    </row>
    <row r="463" spans="2:4" ht="12.75">
      <c r="B463">
        <v>20</v>
      </c>
      <c r="C463" s="1">
        <v>7.95143E-10</v>
      </c>
      <c r="D463" s="1">
        <v>-1.39116E-09</v>
      </c>
    </row>
    <row r="464" spans="2:4" ht="12.75">
      <c r="B464">
        <v>21</v>
      </c>
      <c r="C464" s="1">
        <v>-6.46001E-10</v>
      </c>
      <c r="D464" s="1">
        <v>-5.50936E-10</v>
      </c>
    </row>
    <row r="465" spans="2:4" ht="12.75">
      <c r="B465">
        <v>25</v>
      </c>
      <c r="C465" s="1">
        <v>-1.73326E-10</v>
      </c>
      <c r="D465" s="1">
        <v>-3.75931E-11</v>
      </c>
    </row>
    <row r="466" spans="2:4" ht="12.75">
      <c r="B466">
        <v>27</v>
      </c>
      <c r="C466" s="1">
        <v>-1.82035E-11</v>
      </c>
      <c r="D466" s="1">
        <v>-1.18397E-11</v>
      </c>
    </row>
    <row r="467" spans="2:4" ht="12.75">
      <c r="B467">
        <v>28</v>
      </c>
      <c r="C467" s="1">
        <v>-2.16398E-11</v>
      </c>
      <c r="D467" s="1">
        <v>-1.74694E-11</v>
      </c>
    </row>
    <row r="468" spans="2:4" ht="12.75">
      <c r="B468">
        <v>30</v>
      </c>
      <c r="C468" s="1">
        <v>1.2914999999999999E-12</v>
      </c>
      <c r="D468" s="1">
        <v>-4.00357E-12</v>
      </c>
    </row>
    <row r="469" ht="12.75">
      <c r="A469" t="s">
        <v>0</v>
      </c>
    </row>
    <row r="470" ht="12.75">
      <c r="A470" t="s">
        <v>0</v>
      </c>
    </row>
    <row r="471" spans="1:3" ht="12.75">
      <c r="A471" t="s">
        <v>82</v>
      </c>
      <c r="B471" t="s">
        <v>83</v>
      </c>
      <c r="C471" t="s">
        <v>51</v>
      </c>
    </row>
    <row r="472" spans="1:2" ht="12.75">
      <c r="A472" t="s">
        <v>84</v>
      </c>
      <c r="B472">
        <v>4125479</v>
      </c>
    </row>
    <row r="473" spans="1:2" ht="12.75">
      <c r="A473" t="s">
        <v>85</v>
      </c>
      <c r="B473">
        <v>4125838</v>
      </c>
    </row>
    <row r="474" spans="1:2" ht="12.75">
      <c r="A474" t="s">
        <v>86</v>
      </c>
      <c r="B474">
        <v>125005</v>
      </c>
    </row>
    <row r="475" spans="1:2" ht="12.75">
      <c r="A475" t="s">
        <v>87</v>
      </c>
      <c r="B475">
        <v>1</v>
      </c>
    </row>
    <row r="476" spans="1:2" ht="12.75">
      <c r="A476" t="s">
        <v>88</v>
      </c>
      <c r="B476">
        <v>0</v>
      </c>
    </row>
    <row r="477" spans="1:2" ht="12.75">
      <c r="A477" t="s">
        <v>89</v>
      </c>
      <c r="B477">
        <v>0</v>
      </c>
    </row>
    <row r="478" spans="1:2" ht="12.75">
      <c r="A478" t="s">
        <v>90</v>
      </c>
      <c r="B478">
        <v>4</v>
      </c>
    </row>
    <row r="479" spans="1:2" ht="12.75">
      <c r="A479" t="s">
        <v>91</v>
      </c>
      <c r="B479">
        <v>155.8895</v>
      </c>
    </row>
    <row r="480" spans="1:2" ht="12.75">
      <c r="A480" t="s">
        <v>92</v>
      </c>
      <c r="B480" s="1">
        <v>0.00201195</v>
      </c>
    </row>
    <row r="481" spans="1:2" ht="12.75">
      <c r="A481" t="s">
        <v>93</v>
      </c>
      <c r="B481" s="1">
        <v>0</v>
      </c>
    </row>
    <row r="482" spans="1:2" ht="12.75">
      <c r="A482" t="s">
        <v>94</v>
      </c>
      <c r="B482" s="1">
        <v>0</v>
      </c>
    </row>
    <row r="483" ht="12.75">
      <c r="A483" t="s">
        <v>0</v>
      </c>
    </row>
    <row r="484" spans="1:5" ht="12.75">
      <c r="A484" t="s">
        <v>95</v>
      </c>
      <c r="B484" t="s">
        <v>96</v>
      </c>
      <c r="C484" t="s">
        <v>97</v>
      </c>
      <c r="D484" t="s">
        <v>98</v>
      </c>
      <c r="E484" t="s">
        <v>99</v>
      </c>
    </row>
    <row r="485" spans="1:2" ht="12.75">
      <c r="A485" t="s">
        <v>100</v>
      </c>
      <c r="B485">
        <v>155.947</v>
      </c>
    </row>
    <row r="486" spans="1:2" ht="12.75">
      <c r="A486" t="s">
        <v>101</v>
      </c>
      <c r="B486">
        <v>0</v>
      </c>
    </row>
    <row r="487" ht="12.75">
      <c r="A487" t="s">
        <v>0</v>
      </c>
    </row>
    <row r="488" ht="12.75">
      <c r="A488" t="s">
        <v>102</v>
      </c>
    </row>
    <row r="489" spans="1:2" ht="12.75">
      <c r="A489" t="s">
        <v>103</v>
      </c>
      <c r="B489">
        <v>0</v>
      </c>
    </row>
    <row r="490" spans="1:2" ht="12.75">
      <c r="A490" t="s">
        <v>104</v>
      </c>
      <c r="B490">
        <v>1</v>
      </c>
    </row>
    <row r="491" spans="1:2" ht="12.75">
      <c r="A491" t="s">
        <v>105</v>
      </c>
      <c r="B491">
        <v>1</v>
      </c>
    </row>
    <row r="492" spans="1:2" ht="12.75">
      <c r="A492" t="s">
        <v>106</v>
      </c>
      <c r="B492">
        <v>1</v>
      </c>
    </row>
    <row r="493" spans="1:2" ht="12.75">
      <c r="A493" t="s">
        <v>107</v>
      </c>
      <c r="B493">
        <v>0</v>
      </c>
    </row>
    <row r="494" spans="1:2" ht="12.75">
      <c r="A494" t="s">
        <v>108</v>
      </c>
      <c r="B494">
        <v>0</v>
      </c>
    </row>
    <row r="495" spans="1:2" ht="12.75">
      <c r="A495" t="s">
        <v>109</v>
      </c>
      <c r="B495">
        <v>0</v>
      </c>
    </row>
    <row r="496" spans="1:2" ht="12.75">
      <c r="A496" t="s">
        <v>110</v>
      </c>
      <c r="B496">
        <v>0</v>
      </c>
    </row>
    <row r="497" ht="12.75">
      <c r="A497" t="s">
        <v>111</v>
      </c>
    </row>
    <row r="498" spans="1:4" ht="12.75">
      <c r="A498" t="s">
        <v>111</v>
      </c>
      <c r="B498" t="s">
        <v>112</v>
      </c>
      <c r="C498" t="s">
        <v>113</v>
      </c>
      <c r="D498" t="s">
        <v>114</v>
      </c>
    </row>
    <row r="499" spans="2:4" ht="12.75">
      <c r="B499">
        <v>1</v>
      </c>
      <c r="C499" s="1">
        <v>0.999983</v>
      </c>
      <c r="D499" s="1">
        <v>-0.00119553</v>
      </c>
    </row>
    <row r="500" spans="2:4" ht="12.75">
      <c r="B500">
        <v>2</v>
      </c>
      <c r="C500" s="1">
        <v>0.00426114</v>
      </c>
      <c r="D500" s="1">
        <v>0.000767084</v>
      </c>
    </row>
    <row r="501" spans="2:4" ht="12.75">
      <c r="B501">
        <v>3</v>
      </c>
      <c r="C501" s="1">
        <v>0.00073029</v>
      </c>
      <c r="D501" s="1">
        <v>-6.87177E-05</v>
      </c>
    </row>
    <row r="502" spans="2:4" ht="12.75">
      <c r="B502">
        <v>4</v>
      </c>
      <c r="C502" s="1">
        <v>0.000234235</v>
      </c>
      <c r="D502" s="1">
        <v>-8.67021E-05</v>
      </c>
    </row>
    <row r="503" spans="2:4" ht="12.75">
      <c r="B503">
        <v>5</v>
      </c>
      <c r="C503" s="1">
        <v>-0.000872016</v>
      </c>
      <c r="D503" s="1">
        <v>-9.12445E-06</v>
      </c>
    </row>
    <row r="504" spans="2:4" ht="12.75">
      <c r="B504">
        <v>6</v>
      </c>
      <c r="C504" s="1">
        <v>-2.11257E-07</v>
      </c>
      <c r="D504" s="1">
        <v>-5.91926E-06</v>
      </c>
    </row>
    <row r="505" spans="2:4" ht="12.75">
      <c r="B505">
        <v>9</v>
      </c>
      <c r="C505" s="1">
        <v>8.55416E-07</v>
      </c>
      <c r="D505" s="1">
        <v>-5.8878E-07</v>
      </c>
    </row>
    <row r="506" spans="2:4" ht="12.75">
      <c r="B506">
        <v>10</v>
      </c>
      <c r="C506" s="1">
        <v>-5.48485E-08</v>
      </c>
      <c r="D506" s="1">
        <v>9.95467E-08</v>
      </c>
    </row>
    <row r="507" spans="2:4" ht="12.75">
      <c r="B507">
        <v>12</v>
      </c>
      <c r="C507" s="1">
        <v>1.24367E-08</v>
      </c>
      <c r="D507" s="1">
        <v>-5.77856E-08</v>
      </c>
    </row>
    <row r="508" spans="2:4" ht="12.75">
      <c r="B508">
        <v>15</v>
      </c>
      <c r="C508" s="1">
        <v>9.9507E-09</v>
      </c>
      <c r="D508" s="1">
        <v>-4.61231E-09</v>
      </c>
    </row>
    <row r="509" spans="2:4" ht="12.75">
      <c r="B509">
        <v>18</v>
      </c>
      <c r="C509" s="1">
        <v>1.39919E-09</v>
      </c>
      <c r="D509" s="1">
        <v>6.88671E-10</v>
      </c>
    </row>
    <row r="510" spans="2:4" ht="12.75">
      <c r="B510">
        <v>20</v>
      </c>
      <c r="C510" s="1">
        <v>1.65196E-09</v>
      </c>
      <c r="D510" s="1">
        <v>5.82039E-10</v>
      </c>
    </row>
    <row r="511" spans="2:4" ht="12.75">
      <c r="B511">
        <v>21</v>
      </c>
      <c r="C511" s="1">
        <v>-5.56121E-10</v>
      </c>
      <c r="D511" s="1">
        <v>-5.05474E-11</v>
      </c>
    </row>
    <row r="512" spans="2:4" ht="12.75">
      <c r="B512">
        <v>25</v>
      </c>
      <c r="C512" s="1">
        <v>-3.98467E-11</v>
      </c>
      <c r="D512" s="1">
        <v>-1.1546E-11</v>
      </c>
    </row>
    <row r="513" spans="2:4" ht="12.75">
      <c r="B513">
        <v>27</v>
      </c>
      <c r="C513" s="1">
        <v>-1.0117E-10</v>
      </c>
      <c r="D513" s="1">
        <v>1.36149E-11</v>
      </c>
    </row>
    <row r="514" spans="2:4" ht="12.75">
      <c r="B514">
        <v>28</v>
      </c>
      <c r="C514" s="1">
        <v>-1.10007E-11</v>
      </c>
      <c r="D514" s="1">
        <v>-1.49899E-11</v>
      </c>
    </row>
    <row r="515" spans="2:4" ht="12.75">
      <c r="B515">
        <v>30</v>
      </c>
      <c r="C515" s="1">
        <v>-4.20961E-12</v>
      </c>
      <c r="D515" s="1">
        <v>2.69723E-12</v>
      </c>
    </row>
    <row r="516" ht="12.75">
      <c r="A516" t="s">
        <v>0</v>
      </c>
    </row>
    <row r="517" ht="12.75">
      <c r="A517" t="s">
        <v>0</v>
      </c>
    </row>
    <row r="518" spans="1:3" ht="12.75">
      <c r="A518" t="s">
        <v>82</v>
      </c>
      <c r="B518" t="s">
        <v>83</v>
      </c>
      <c r="C518" t="s">
        <v>51</v>
      </c>
    </row>
    <row r="519" spans="1:2" ht="12.75">
      <c r="A519" t="s">
        <v>84</v>
      </c>
      <c r="B519">
        <v>4125479</v>
      </c>
    </row>
    <row r="520" spans="1:2" ht="12.75">
      <c r="A520" t="s">
        <v>85</v>
      </c>
      <c r="B520">
        <v>4125871</v>
      </c>
    </row>
    <row r="521" spans="1:2" ht="12.75">
      <c r="A521" t="s">
        <v>86</v>
      </c>
      <c r="B521">
        <v>125005</v>
      </c>
    </row>
    <row r="522" spans="1:2" ht="12.75">
      <c r="A522" t="s">
        <v>87</v>
      </c>
      <c r="B522">
        <v>1</v>
      </c>
    </row>
    <row r="523" spans="1:2" ht="12.75">
      <c r="A523" t="s">
        <v>88</v>
      </c>
      <c r="B523">
        <v>0</v>
      </c>
    </row>
    <row r="524" spans="1:2" ht="12.75">
      <c r="A524" t="s">
        <v>89</v>
      </c>
      <c r="B524">
        <v>0</v>
      </c>
    </row>
    <row r="525" spans="1:2" ht="12.75">
      <c r="A525" t="s">
        <v>90</v>
      </c>
      <c r="B525">
        <v>3.2</v>
      </c>
    </row>
    <row r="526" spans="1:2" ht="12.75">
      <c r="A526" t="s">
        <v>91</v>
      </c>
      <c r="B526">
        <v>155.8384</v>
      </c>
    </row>
    <row r="527" spans="1:2" ht="12.75">
      <c r="A527" t="s">
        <v>92</v>
      </c>
      <c r="B527" s="1">
        <v>0.00159003</v>
      </c>
    </row>
    <row r="528" spans="1:2" ht="12.75">
      <c r="A528" t="s">
        <v>93</v>
      </c>
      <c r="B528" s="1">
        <v>0</v>
      </c>
    </row>
    <row r="529" spans="1:2" ht="12.75">
      <c r="A529" t="s">
        <v>94</v>
      </c>
      <c r="B529" s="1">
        <v>0</v>
      </c>
    </row>
    <row r="530" ht="12.75">
      <c r="A530" t="s">
        <v>0</v>
      </c>
    </row>
    <row r="531" spans="1:5" ht="12.75">
      <c r="A531" t="s">
        <v>95</v>
      </c>
      <c r="B531" t="s">
        <v>96</v>
      </c>
      <c r="C531" t="s">
        <v>97</v>
      </c>
      <c r="D531" t="s">
        <v>98</v>
      </c>
      <c r="E531" t="s">
        <v>99</v>
      </c>
    </row>
    <row r="532" spans="1:2" ht="12.75">
      <c r="A532" t="s">
        <v>100</v>
      </c>
      <c r="B532">
        <v>155.947</v>
      </c>
    </row>
    <row r="533" spans="1:2" ht="12.75">
      <c r="A533" t="s">
        <v>101</v>
      </c>
      <c r="B533">
        <v>0</v>
      </c>
    </row>
    <row r="534" ht="12.75">
      <c r="A534" t="s">
        <v>0</v>
      </c>
    </row>
    <row r="535" ht="12.75">
      <c r="A535" t="s">
        <v>102</v>
      </c>
    </row>
    <row r="536" spans="1:2" ht="12.75">
      <c r="A536" t="s">
        <v>103</v>
      </c>
      <c r="B536">
        <v>0</v>
      </c>
    </row>
    <row r="537" spans="1:2" ht="12.75">
      <c r="A537" t="s">
        <v>104</v>
      </c>
      <c r="B537">
        <v>1</v>
      </c>
    </row>
    <row r="538" spans="1:2" ht="12.75">
      <c r="A538" t="s">
        <v>105</v>
      </c>
      <c r="B538">
        <v>1</v>
      </c>
    </row>
    <row r="539" spans="1:2" ht="12.75">
      <c r="A539" t="s">
        <v>106</v>
      </c>
      <c r="B539">
        <v>1</v>
      </c>
    </row>
    <row r="540" spans="1:2" ht="12.75">
      <c r="A540" t="s">
        <v>107</v>
      </c>
      <c r="B540">
        <v>0</v>
      </c>
    </row>
    <row r="541" spans="1:2" ht="12.75">
      <c r="A541" t="s">
        <v>108</v>
      </c>
      <c r="B541">
        <v>0</v>
      </c>
    </row>
    <row r="542" spans="1:2" ht="12.75">
      <c r="A542" t="s">
        <v>109</v>
      </c>
      <c r="B542">
        <v>0</v>
      </c>
    </row>
    <row r="543" spans="1:2" ht="12.75">
      <c r="A543" t="s">
        <v>110</v>
      </c>
      <c r="B543">
        <v>0</v>
      </c>
    </row>
    <row r="544" ht="12.75">
      <c r="A544" t="s">
        <v>111</v>
      </c>
    </row>
    <row r="545" spans="1:4" ht="12.75">
      <c r="A545" t="s">
        <v>111</v>
      </c>
      <c r="B545" t="s">
        <v>112</v>
      </c>
      <c r="C545" t="s">
        <v>113</v>
      </c>
      <c r="D545" t="s">
        <v>114</v>
      </c>
    </row>
    <row r="546" spans="2:4" ht="12.75">
      <c r="B546">
        <v>1</v>
      </c>
      <c r="C546" s="1">
        <v>0.999742</v>
      </c>
      <c r="D546" s="1">
        <v>-0.00203453</v>
      </c>
    </row>
    <row r="547" spans="2:4" ht="12.75">
      <c r="B547">
        <v>2</v>
      </c>
      <c r="C547" s="1">
        <v>0.00436919</v>
      </c>
      <c r="D547" s="1">
        <v>0.000769132</v>
      </c>
    </row>
    <row r="548" spans="2:4" ht="12.75">
      <c r="B548">
        <v>3</v>
      </c>
      <c r="C548" s="1">
        <v>0.000741177</v>
      </c>
      <c r="D548" s="1">
        <v>-5.25276E-05</v>
      </c>
    </row>
    <row r="549" spans="2:4" ht="12.75">
      <c r="B549">
        <v>4</v>
      </c>
      <c r="C549" s="1">
        <v>0.000238729</v>
      </c>
      <c r="D549" s="1">
        <v>-8.9297E-05</v>
      </c>
    </row>
    <row r="550" spans="2:4" ht="12.75">
      <c r="B550">
        <v>5</v>
      </c>
      <c r="C550" s="1">
        <v>-0.000880924</v>
      </c>
      <c r="D550" s="1">
        <v>-6.73439E-06</v>
      </c>
    </row>
    <row r="551" spans="2:4" ht="12.75">
      <c r="B551">
        <v>6</v>
      </c>
      <c r="C551" s="1">
        <v>-7.20807E-07</v>
      </c>
      <c r="D551" s="1">
        <v>-6.58738E-06</v>
      </c>
    </row>
    <row r="552" spans="2:4" ht="12.75">
      <c r="B552">
        <v>9</v>
      </c>
      <c r="C552" s="1">
        <v>2.19995E-07</v>
      </c>
      <c r="D552" s="1">
        <v>-1.0255E-07</v>
      </c>
    </row>
    <row r="553" spans="2:4" ht="12.75">
      <c r="B553">
        <v>10</v>
      </c>
      <c r="C553" s="1">
        <v>8.55862E-08</v>
      </c>
      <c r="D553" s="1">
        <v>2.856E-07</v>
      </c>
    </row>
    <row r="554" spans="2:4" ht="12.75">
      <c r="B554">
        <v>12</v>
      </c>
      <c r="C554" s="1">
        <v>8.96618E-08</v>
      </c>
      <c r="D554" s="1">
        <v>8.91493E-08</v>
      </c>
    </row>
    <row r="555" spans="2:4" ht="12.75">
      <c r="B555">
        <v>15</v>
      </c>
      <c r="C555" s="1">
        <v>3.55103E-09</v>
      </c>
      <c r="D555" s="1">
        <v>9.13052E-09</v>
      </c>
    </row>
    <row r="556" spans="2:4" ht="12.75">
      <c r="B556">
        <v>18</v>
      </c>
      <c r="C556" s="1">
        <v>-2.50756E-09</v>
      </c>
      <c r="D556" s="1">
        <v>-3.1781E-10</v>
      </c>
    </row>
    <row r="557" spans="2:4" ht="12.75">
      <c r="B557">
        <v>20</v>
      </c>
      <c r="C557" s="1">
        <v>9.36818E-11</v>
      </c>
      <c r="D557" s="1">
        <v>1.25471E-09</v>
      </c>
    </row>
    <row r="558" spans="2:4" ht="12.75">
      <c r="B558">
        <v>21</v>
      </c>
      <c r="C558" s="1">
        <v>1.47074E-09</v>
      </c>
      <c r="D558" s="1">
        <v>-8.03824E-10</v>
      </c>
    </row>
    <row r="559" spans="2:4" ht="12.75">
      <c r="B559">
        <v>25</v>
      </c>
      <c r="C559" s="1">
        <v>9.68346E-11</v>
      </c>
      <c r="D559" s="1">
        <v>-4.6868E-11</v>
      </c>
    </row>
    <row r="560" spans="2:4" ht="12.75">
      <c r="B560">
        <v>27</v>
      </c>
      <c r="C560" s="1">
        <v>-1.33733E-11</v>
      </c>
      <c r="D560" s="1">
        <v>1.34941E-10</v>
      </c>
    </row>
    <row r="561" spans="2:4" ht="12.75">
      <c r="B561">
        <v>28</v>
      </c>
      <c r="C561" s="1">
        <v>-3.98608E-11</v>
      </c>
      <c r="D561" s="1">
        <v>1.80714E-11</v>
      </c>
    </row>
    <row r="562" spans="2:4" ht="12.75">
      <c r="B562">
        <v>30</v>
      </c>
      <c r="C562" s="1">
        <v>5.75612E-12</v>
      </c>
      <c r="D562" s="1">
        <v>3.30484E-12</v>
      </c>
    </row>
    <row r="563" ht="12.75">
      <c r="A563" t="s">
        <v>0</v>
      </c>
    </row>
    <row r="564" ht="12.75">
      <c r="A564" t="s">
        <v>0</v>
      </c>
    </row>
    <row r="565" spans="1:3" ht="12.75">
      <c r="A565" t="s">
        <v>82</v>
      </c>
      <c r="B565" t="s">
        <v>83</v>
      </c>
      <c r="C565" t="s">
        <v>51</v>
      </c>
    </row>
    <row r="566" spans="1:2" ht="12.75">
      <c r="A566" t="s">
        <v>84</v>
      </c>
      <c r="B566">
        <v>4125479</v>
      </c>
    </row>
    <row r="567" spans="1:2" ht="12.75">
      <c r="A567" t="s">
        <v>85</v>
      </c>
      <c r="B567">
        <v>4125904</v>
      </c>
    </row>
    <row r="568" spans="1:2" ht="12.75">
      <c r="A568" t="s">
        <v>86</v>
      </c>
      <c r="B568">
        <v>125005</v>
      </c>
    </row>
    <row r="569" spans="1:2" ht="12.75">
      <c r="A569" t="s">
        <v>87</v>
      </c>
      <c r="B569">
        <v>1</v>
      </c>
    </row>
    <row r="570" spans="1:2" ht="12.75">
      <c r="A570" t="s">
        <v>88</v>
      </c>
      <c r="B570">
        <v>0</v>
      </c>
    </row>
    <row r="571" spans="1:2" ht="12.75">
      <c r="A571" t="s">
        <v>89</v>
      </c>
      <c r="B571">
        <v>0</v>
      </c>
    </row>
    <row r="572" spans="1:2" ht="12.75">
      <c r="A572" t="s">
        <v>90</v>
      </c>
      <c r="B572">
        <v>2.39</v>
      </c>
    </row>
    <row r="573" spans="1:2" ht="12.75">
      <c r="A573" t="s">
        <v>91</v>
      </c>
      <c r="B573">
        <v>155.7483</v>
      </c>
    </row>
    <row r="574" spans="1:2" ht="12.75">
      <c r="A574" t="s">
        <v>92</v>
      </c>
      <c r="B574" s="1">
        <v>0.00116793</v>
      </c>
    </row>
    <row r="575" spans="1:2" ht="12.75">
      <c r="A575" t="s">
        <v>93</v>
      </c>
      <c r="B575" s="1">
        <v>0</v>
      </c>
    </row>
    <row r="576" spans="1:2" ht="12.75">
      <c r="A576" t="s">
        <v>94</v>
      </c>
      <c r="B576" s="1">
        <v>0</v>
      </c>
    </row>
    <row r="577" ht="12.75">
      <c r="A577" t="s">
        <v>0</v>
      </c>
    </row>
    <row r="578" spans="1:5" ht="12.75">
      <c r="A578" t="s">
        <v>95</v>
      </c>
      <c r="B578" t="s">
        <v>96</v>
      </c>
      <c r="C578" t="s">
        <v>97</v>
      </c>
      <c r="D578" t="s">
        <v>98</v>
      </c>
      <c r="E578" t="s">
        <v>99</v>
      </c>
    </row>
    <row r="579" spans="1:2" ht="12.75">
      <c r="A579" t="s">
        <v>100</v>
      </c>
      <c r="B579">
        <v>155.947</v>
      </c>
    </row>
    <row r="580" spans="1:2" ht="12.75">
      <c r="A580" t="s">
        <v>101</v>
      </c>
      <c r="B580">
        <v>0</v>
      </c>
    </row>
    <row r="581" ht="12.75">
      <c r="A581" t="s">
        <v>0</v>
      </c>
    </row>
    <row r="582" ht="12.75">
      <c r="A582" t="s">
        <v>102</v>
      </c>
    </row>
    <row r="583" spans="1:2" ht="12.75">
      <c r="A583" t="s">
        <v>103</v>
      </c>
      <c r="B583">
        <v>0</v>
      </c>
    </row>
    <row r="584" spans="1:2" ht="12.75">
      <c r="A584" t="s">
        <v>104</v>
      </c>
      <c r="B584">
        <v>1</v>
      </c>
    </row>
    <row r="585" spans="1:2" ht="12.75">
      <c r="A585" t="s">
        <v>105</v>
      </c>
      <c r="B585">
        <v>1</v>
      </c>
    </row>
    <row r="586" spans="1:2" ht="12.75">
      <c r="A586" t="s">
        <v>106</v>
      </c>
      <c r="B586">
        <v>1</v>
      </c>
    </row>
    <row r="587" spans="1:2" ht="12.75">
      <c r="A587" t="s">
        <v>107</v>
      </c>
      <c r="B587">
        <v>0</v>
      </c>
    </row>
    <row r="588" spans="1:2" ht="12.75">
      <c r="A588" t="s">
        <v>108</v>
      </c>
      <c r="B588">
        <v>0</v>
      </c>
    </row>
    <row r="589" spans="1:2" ht="12.75">
      <c r="A589" t="s">
        <v>109</v>
      </c>
      <c r="B589">
        <v>0</v>
      </c>
    </row>
    <row r="590" spans="1:2" ht="12.75">
      <c r="A590" t="s">
        <v>110</v>
      </c>
      <c r="B590">
        <v>0</v>
      </c>
    </row>
    <row r="591" ht="12.75">
      <c r="A591" t="s">
        <v>111</v>
      </c>
    </row>
    <row r="592" spans="1:4" ht="12.75">
      <c r="A592" t="s">
        <v>111</v>
      </c>
      <c r="B592" t="s">
        <v>112</v>
      </c>
      <c r="C592" t="s">
        <v>113</v>
      </c>
      <c r="D592" t="s">
        <v>114</v>
      </c>
    </row>
    <row r="593" spans="2:4" ht="12.75">
      <c r="B593">
        <v>1</v>
      </c>
      <c r="C593" s="1">
        <v>0.999791</v>
      </c>
      <c r="D593" s="1">
        <v>-0.00358941</v>
      </c>
    </row>
    <row r="594" spans="2:4" ht="12.75">
      <c r="B594">
        <v>2</v>
      </c>
      <c r="C594" s="1">
        <v>0.00439487</v>
      </c>
      <c r="D594" s="1">
        <v>0.000677896</v>
      </c>
    </row>
    <row r="595" spans="2:4" ht="12.75">
      <c r="B595">
        <v>3</v>
      </c>
      <c r="C595" s="1">
        <v>0.000759696</v>
      </c>
      <c r="D595" s="1">
        <v>-2.23628E-05</v>
      </c>
    </row>
    <row r="596" spans="2:4" ht="12.75">
      <c r="B596">
        <v>4</v>
      </c>
      <c r="C596" s="1">
        <v>0.000251919</v>
      </c>
      <c r="D596" s="1">
        <v>-0.000103575</v>
      </c>
    </row>
    <row r="597" spans="2:4" ht="12.75">
      <c r="B597">
        <v>5</v>
      </c>
      <c r="C597" s="1">
        <v>-0.000897432</v>
      </c>
      <c r="D597" s="1">
        <v>-4.25257E-06</v>
      </c>
    </row>
    <row r="598" spans="2:4" ht="12.75">
      <c r="B598">
        <v>6</v>
      </c>
      <c r="C598" s="1">
        <v>-1.45265E-06</v>
      </c>
      <c r="D598" s="1">
        <v>-6.69657E-06</v>
      </c>
    </row>
    <row r="599" spans="2:4" ht="12.75">
      <c r="B599">
        <v>9</v>
      </c>
      <c r="C599" s="1">
        <v>7.32239E-07</v>
      </c>
      <c r="D599" s="1">
        <v>2.81428E-07</v>
      </c>
    </row>
    <row r="600" spans="2:4" ht="12.75">
      <c r="B600">
        <v>10</v>
      </c>
      <c r="C600" s="1">
        <v>1.68772E-08</v>
      </c>
      <c r="D600" s="1">
        <v>-4.48677E-08</v>
      </c>
    </row>
    <row r="601" spans="2:4" ht="12.75">
      <c r="B601">
        <v>12</v>
      </c>
      <c r="C601" s="1">
        <v>2.13459E-07</v>
      </c>
      <c r="D601" s="1">
        <v>-1.3233E-08</v>
      </c>
    </row>
    <row r="602" spans="2:4" ht="12.75">
      <c r="B602">
        <v>15</v>
      </c>
      <c r="C602" s="1">
        <v>4.17727E-09</v>
      </c>
      <c r="D602" s="1">
        <v>2.73193E-08</v>
      </c>
    </row>
    <row r="603" spans="2:4" ht="12.75">
      <c r="B603">
        <v>18</v>
      </c>
      <c r="C603" s="1">
        <v>1.7941E-09</v>
      </c>
      <c r="D603" s="1">
        <v>-6.51156E-11</v>
      </c>
    </row>
    <row r="604" spans="2:4" ht="12.75">
      <c r="B604">
        <v>20</v>
      </c>
      <c r="C604" s="1">
        <v>2.7284E-09</v>
      </c>
      <c r="D604" s="1">
        <v>1.53995E-09</v>
      </c>
    </row>
    <row r="605" spans="2:4" ht="12.75">
      <c r="B605">
        <v>21</v>
      </c>
      <c r="C605" s="1">
        <v>6.94052E-10</v>
      </c>
      <c r="D605" s="1">
        <v>-3.14948E-10</v>
      </c>
    </row>
    <row r="606" spans="2:4" ht="12.75">
      <c r="B606">
        <v>25</v>
      </c>
      <c r="C606" s="1">
        <v>-6.48107E-11</v>
      </c>
      <c r="D606" s="1">
        <v>-1.32661E-10</v>
      </c>
    </row>
    <row r="607" spans="2:4" ht="12.75">
      <c r="B607">
        <v>27</v>
      </c>
      <c r="C607" s="1">
        <v>-6.62409E-11</v>
      </c>
      <c r="D607" s="1">
        <v>-1.51786E-11</v>
      </c>
    </row>
    <row r="608" spans="2:4" ht="12.75">
      <c r="B608">
        <v>28</v>
      </c>
      <c r="C608" s="1">
        <v>-2.30351E-11</v>
      </c>
      <c r="D608" s="1">
        <v>6.38134E-11</v>
      </c>
    </row>
    <row r="609" spans="2:4" ht="12.75">
      <c r="B609">
        <v>30</v>
      </c>
      <c r="C609" s="1">
        <v>-6.86716E-12</v>
      </c>
      <c r="D609" s="1">
        <v>2.07803E-12</v>
      </c>
    </row>
    <row r="610" ht="12.75">
      <c r="A610" t="s">
        <v>0</v>
      </c>
    </row>
    <row r="611" ht="12.75">
      <c r="A611" t="s">
        <v>0</v>
      </c>
    </row>
    <row r="612" spans="1:3" ht="12.75">
      <c r="A612" t="s">
        <v>82</v>
      </c>
      <c r="B612" t="s">
        <v>83</v>
      </c>
      <c r="C612" t="s">
        <v>51</v>
      </c>
    </row>
    <row r="613" spans="1:2" ht="12.75">
      <c r="A613" t="s">
        <v>84</v>
      </c>
      <c r="B613">
        <v>4125479</v>
      </c>
    </row>
    <row r="614" spans="1:2" ht="12.75">
      <c r="A614" t="s">
        <v>85</v>
      </c>
      <c r="B614">
        <v>4125937</v>
      </c>
    </row>
    <row r="615" spans="1:2" ht="12.75">
      <c r="A615" t="s">
        <v>86</v>
      </c>
      <c r="B615">
        <v>125005</v>
      </c>
    </row>
    <row r="616" spans="1:2" ht="12.75">
      <c r="A616" t="s">
        <v>87</v>
      </c>
      <c r="B616">
        <v>1</v>
      </c>
    </row>
    <row r="617" spans="1:2" ht="12.75">
      <c r="A617" t="s">
        <v>88</v>
      </c>
      <c r="B617">
        <v>0</v>
      </c>
    </row>
    <row r="618" spans="1:2" ht="12.75">
      <c r="A618" t="s">
        <v>89</v>
      </c>
      <c r="B618">
        <v>0</v>
      </c>
    </row>
    <row r="619" spans="1:2" ht="12.75">
      <c r="A619" t="s">
        <v>90</v>
      </c>
      <c r="B619">
        <v>1.59</v>
      </c>
    </row>
    <row r="620" spans="1:2" ht="12.75">
      <c r="A620" t="s">
        <v>91</v>
      </c>
      <c r="B620">
        <v>155.5528</v>
      </c>
    </row>
    <row r="621" spans="1:2" ht="12.75">
      <c r="A621" t="s">
        <v>92</v>
      </c>
      <c r="B621" s="1">
        <v>0.000745536</v>
      </c>
    </row>
    <row r="622" spans="1:2" ht="12.75">
      <c r="A622" t="s">
        <v>93</v>
      </c>
      <c r="B622" s="1">
        <v>0</v>
      </c>
    </row>
    <row r="623" spans="1:2" ht="12.75">
      <c r="A623" t="s">
        <v>94</v>
      </c>
      <c r="B623" s="1">
        <v>0</v>
      </c>
    </row>
    <row r="624" ht="12.75">
      <c r="A624" t="s">
        <v>0</v>
      </c>
    </row>
    <row r="625" spans="1:5" ht="12.75">
      <c r="A625" t="s">
        <v>95</v>
      </c>
      <c r="B625" t="s">
        <v>96</v>
      </c>
      <c r="C625" t="s">
        <v>97</v>
      </c>
      <c r="D625" t="s">
        <v>98</v>
      </c>
      <c r="E625" t="s">
        <v>99</v>
      </c>
    </row>
    <row r="626" spans="1:2" ht="12.75">
      <c r="A626" t="s">
        <v>100</v>
      </c>
      <c r="B626">
        <v>155.947</v>
      </c>
    </row>
    <row r="627" spans="1:2" ht="12.75">
      <c r="A627" t="s">
        <v>101</v>
      </c>
      <c r="B627">
        <v>0</v>
      </c>
    </row>
    <row r="628" ht="12.75">
      <c r="A628" t="s">
        <v>0</v>
      </c>
    </row>
    <row r="629" ht="12.75">
      <c r="A629" t="s">
        <v>102</v>
      </c>
    </row>
    <row r="630" spans="1:2" ht="12.75">
      <c r="A630" t="s">
        <v>103</v>
      </c>
      <c r="B630">
        <v>0</v>
      </c>
    </row>
    <row r="631" spans="1:2" ht="12.75">
      <c r="A631" t="s">
        <v>104</v>
      </c>
      <c r="B631">
        <v>1</v>
      </c>
    </row>
    <row r="632" spans="1:2" ht="12.75">
      <c r="A632" t="s">
        <v>105</v>
      </c>
      <c r="B632">
        <v>1</v>
      </c>
    </row>
    <row r="633" spans="1:2" ht="12.75">
      <c r="A633" t="s">
        <v>106</v>
      </c>
      <c r="B633">
        <v>1</v>
      </c>
    </row>
    <row r="634" spans="1:2" ht="12.75">
      <c r="A634" t="s">
        <v>107</v>
      </c>
      <c r="B634">
        <v>0</v>
      </c>
    </row>
    <row r="635" spans="1:2" ht="12.75">
      <c r="A635" t="s">
        <v>108</v>
      </c>
      <c r="B635">
        <v>0</v>
      </c>
    </row>
    <row r="636" spans="1:2" ht="12.75">
      <c r="A636" t="s">
        <v>109</v>
      </c>
      <c r="B636">
        <v>0</v>
      </c>
    </row>
    <row r="637" spans="1:2" ht="12.75">
      <c r="A637" t="s">
        <v>110</v>
      </c>
      <c r="B637">
        <v>0</v>
      </c>
    </row>
    <row r="638" ht="12.75">
      <c r="A638" t="s">
        <v>111</v>
      </c>
    </row>
    <row r="639" spans="1:4" ht="12.75">
      <c r="A639" t="s">
        <v>111</v>
      </c>
      <c r="B639" t="s">
        <v>112</v>
      </c>
      <c r="C639" t="s">
        <v>113</v>
      </c>
      <c r="D639" t="s">
        <v>114</v>
      </c>
    </row>
    <row r="640" spans="2:4" ht="12.75">
      <c r="B640">
        <v>1</v>
      </c>
      <c r="C640" s="1">
        <v>0.999517</v>
      </c>
      <c r="D640" s="1">
        <v>-0.00652796</v>
      </c>
    </row>
    <row r="641" spans="2:4" ht="12.75">
      <c r="B641">
        <v>2</v>
      </c>
      <c r="C641" s="1">
        <v>0.00463994</v>
      </c>
      <c r="D641" s="1">
        <v>0.000545199</v>
      </c>
    </row>
    <row r="642" spans="2:4" ht="12.75">
      <c r="B642">
        <v>3</v>
      </c>
      <c r="C642" s="1">
        <v>0.000836564</v>
      </c>
      <c r="D642" s="1">
        <v>3.7086E-07</v>
      </c>
    </row>
    <row r="643" spans="2:4" ht="12.75">
      <c r="B643">
        <v>4</v>
      </c>
      <c r="C643" s="1">
        <v>0.000258496</v>
      </c>
      <c r="D643" s="1">
        <v>-8.54433E-05</v>
      </c>
    </row>
    <row r="644" spans="2:4" ht="12.75">
      <c r="B644">
        <v>5</v>
      </c>
      <c r="C644" s="1">
        <v>-0.000938379</v>
      </c>
      <c r="D644" s="1">
        <v>2.21101E-06</v>
      </c>
    </row>
    <row r="645" spans="2:4" ht="12.75">
      <c r="B645">
        <v>6</v>
      </c>
      <c r="C645" s="1">
        <v>3.44783E-07</v>
      </c>
      <c r="D645" s="1">
        <v>-7.26851E-06</v>
      </c>
    </row>
    <row r="646" spans="2:4" ht="12.75">
      <c r="B646">
        <v>9</v>
      </c>
      <c r="C646" s="1">
        <v>1.22676E-06</v>
      </c>
      <c r="D646" s="1">
        <v>1.23684E-07</v>
      </c>
    </row>
    <row r="647" spans="2:4" ht="12.75">
      <c r="B647">
        <v>10</v>
      </c>
      <c r="C647" s="1">
        <v>-1.70345E-07</v>
      </c>
      <c r="D647" s="1">
        <v>4.83559E-07</v>
      </c>
    </row>
    <row r="648" spans="2:4" ht="12.75">
      <c r="B648">
        <v>12</v>
      </c>
      <c r="C648" s="1">
        <v>2.17962E-07</v>
      </c>
      <c r="D648" s="1">
        <v>-9.43856E-08</v>
      </c>
    </row>
    <row r="649" spans="2:4" ht="12.75">
      <c r="B649">
        <v>15</v>
      </c>
      <c r="C649" s="1">
        <v>4.65994E-08</v>
      </c>
      <c r="D649" s="1">
        <v>-2.5703E-08</v>
      </c>
    </row>
    <row r="650" spans="2:4" ht="12.75">
      <c r="B650">
        <v>18</v>
      </c>
      <c r="C650" s="1">
        <v>-7.81807E-09</v>
      </c>
      <c r="D650" s="1">
        <v>-7.63211E-09</v>
      </c>
    </row>
    <row r="651" spans="2:4" ht="12.75">
      <c r="B651">
        <v>20</v>
      </c>
      <c r="C651" s="1">
        <v>-7.08957E-09</v>
      </c>
      <c r="D651" s="1">
        <v>-1.06245E-09</v>
      </c>
    </row>
    <row r="652" spans="2:4" ht="12.75">
      <c r="B652">
        <v>21</v>
      </c>
      <c r="C652" s="1">
        <v>-1.67102E-10</v>
      </c>
      <c r="D652" s="1">
        <v>-5.72735E-09</v>
      </c>
    </row>
    <row r="653" spans="2:4" ht="12.75">
      <c r="B653">
        <v>25</v>
      </c>
      <c r="C653" s="1">
        <v>-2.55715E-10</v>
      </c>
      <c r="D653" s="1">
        <v>3.64454E-10</v>
      </c>
    </row>
    <row r="654" spans="2:4" ht="12.75">
      <c r="B654">
        <v>27</v>
      </c>
      <c r="C654" s="1">
        <v>-2.67957E-10</v>
      </c>
      <c r="D654" s="1">
        <v>7.46152E-11</v>
      </c>
    </row>
    <row r="655" spans="2:4" ht="12.75">
      <c r="B655">
        <v>28</v>
      </c>
      <c r="C655" s="1">
        <v>-1.12083E-10</v>
      </c>
      <c r="D655" s="1">
        <v>8.8809E-11</v>
      </c>
    </row>
    <row r="656" spans="2:4" ht="12.75">
      <c r="B656">
        <v>30</v>
      </c>
      <c r="C656" s="1">
        <v>-3.70388E-12</v>
      </c>
      <c r="D656" s="1">
        <v>1.47175E-11</v>
      </c>
    </row>
    <row r="657" ht="12.75">
      <c r="A657" t="s">
        <v>0</v>
      </c>
    </row>
    <row r="658" ht="12.75">
      <c r="A658" t="s">
        <v>0</v>
      </c>
    </row>
    <row r="659" spans="1:3" ht="12.75">
      <c r="A659" t="s">
        <v>82</v>
      </c>
      <c r="B659" t="s">
        <v>83</v>
      </c>
      <c r="C659" t="s">
        <v>51</v>
      </c>
    </row>
    <row r="660" spans="1:2" ht="12.75">
      <c r="A660" t="s">
        <v>84</v>
      </c>
      <c r="B660">
        <v>4125479</v>
      </c>
    </row>
    <row r="661" spans="1:2" ht="12.75">
      <c r="A661" t="s">
        <v>85</v>
      </c>
      <c r="B661">
        <v>4125970</v>
      </c>
    </row>
    <row r="662" spans="1:2" ht="12.75">
      <c r="A662" t="s">
        <v>86</v>
      </c>
      <c r="B662">
        <v>125005</v>
      </c>
    </row>
    <row r="663" spans="1:2" ht="12.75">
      <c r="A663" t="s">
        <v>87</v>
      </c>
      <c r="B663">
        <v>1</v>
      </c>
    </row>
    <row r="664" spans="1:2" ht="12.75">
      <c r="A664" t="s">
        <v>88</v>
      </c>
      <c r="B664">
        <v>0</v>
      </c>
    </row>
    <row r="665" spans="1:2" ht="12.75">
      <c r="A665" t="s">
        <v>89</v>
      </c>
      <c r="B665">
        <v>0</v>
      </c>
    </row>
    <row r="666" spans="1:2" ht="12.75">
      <c r="A666" t="s">
        <v>90</v>
      </c>
      <c r="B666">
        <v>0.78</v>
      </c>
    </row>
    <row r="667" spans="1:2" ht="12.75">
      <c r="A667" t="s">
        <v>91</v>
      </c>
      <c r="B667">
        <v>154.8639</v>
      </c>
    </row>
    <row r="668" spans="1:2" ht="12.75">
      <c r="A668" t="s">
        <v>92</v>
      </c>
      <c r="B668" s="1">
        <v>0.000323091</v>
      </c>
    </row>
    <row r="669" spans="1:2" ht="12.75">
      <c r="A669" t="s">
        <v>93</v>
      </c>
      <c r="B669" s="1">
        <v>0</v>
      </c>
    </row>
    <row r="670" spans="1:2" ht="12.75">
      <c r="A670" t="s">
        <v>94</v>
      </c>
      <c r="B670" s="1">
        <v>0</v>
      </c>
    </row>
    <row r="671" ht="12.75">
      <c r="A671" t="s">
        <v>0</v>
      </c>
    </row>
    <row r="672" spans="1:5" ht="12.75">
      <c r="A672" t="s">
        <v>95</v>
      </c>
      <c r="B672" t="s">
        <v>96</v>
      </c>
      <c r="C672" t="s">
        <v>97</v>
      </c>
      <c r="D672" t="s">
        <v>98</v>
      </c>
      <c r="E672" t="s">
        <v>99</v>
      </c>
    </row>
    <row r="673" spans="1:2" ht="12.75">
      <c r="A673" t="s">
        <v>100</v>
      </c>
      <c r="B673">
        <v>155.947</v>
      </c>
    </row>
    <row r="674" spans="1:2" ht="12.75">
      <c r="A674" t="s">
        <v>101</v>
      </c>
      <c r="B674">
        <v>0</v>
      </c>
    </row>
    <row r="675" ht="12.75">
      <c r="A675" t="s">
        <v>0</v>
      </c>
    </row>
    <row r="676" ht="12.75">
      <c r="A676" t="s">
        <v>102</v>
      </c>
    </row>
    <row r="677" spans="1:2" ht="12.75">
      <c r="A677" t="s">
        <v>103</v>
      </c>
      <c r="B677">
        <v>0</v>
      </c>
    </row>
    <row r="678" spans="1:2" ht="12.75">
      <c r="A678" t="s">
        <v>104</v>
      </c>
      <c r="B678">
        <v>1</v>
      </c>
    </row>
    <row r="679" spans="1:2" ht="12.75">
      <c r="A679" t="s">
        <v>105</v>
      </c>
      <c r="B679">
        <v>1</v>
      </c>
    </row>
    <row r="680" spans="1:2" ht="12.75">
      <c r="A680" t="s">
        <v>106</v>
      </c>
      <c r="B680">
        <v>1</v>
      </c>
    </row>
    <row r="681" spans="1:2" ht="12.75">
      <c r="A681" t="s">
        <v>107</v>
      </c>
      <c r="B681">
        <v>0</v>
      </c>
    </row>
    <row r="682" spans="1:2" ht="12.75">
      <c r="A682" t="s">
        <v>108</v>
      </c>
      <c r="B682">
        <v>0</v>
      </c>
    </row>
    <row r="683" spans="1:2" ht="12.75">
      <c r="A683" t="s">
        <v>109</v>
      </c>
      <c r="B683">
        <v>0</v>
      </c>
    </row>
    <row r="684" spans="1:2" ht="12.75">
      <c r="A684" t="s">
        <v>110</v>
      </c>
      <c r="B684">
        <v>0</v>
      </c>
    </row>
    <row r="685" ht="12.75">
      <c r="A685" t="s">
        <v>111</v>
      </c>
    </row>
    <row r="686" spans="1:4" ht="12.75">
      <c r="A686" t="s">
        <v>111</v>
      </c>
      <c r="B686" t="s">
        <v>112</v>
      </c>
      <c r="C686" t="s">
        <v>113</v>
      </c>
      <c r="D686" t="s">
        <v>114</v>
      </c>
    </row>
    <row r="687" spans="2:4" ht="12.75">
      <c r="B687">
        <v>1</v>
      </c>
      <c r="C687" s="1">
        <v>0.998324</v>
      </c>
      <c r="D687" s="1">
        <v>-0.0182467</v>
      </c>
    </row>
    <row r="688" spans="2:4" ht="12.75">
      <c r="B688">
        <v>2</v>
      </c>
      <c r="C688" s="1">
        <v>0.00504166</v>
      </c>
      <c r="D688" s="1">
        <v>0.000103301</v>
      </c>
    </row>
    <row r="689" spans="2:4" ht="12.75">
      <c r="B689">
        <v>3</v>
      </c>
      <c r="C689" s="1">
        <v>0.000981151</v>
      </c>
      <c r="D689" s="1">
        <v>0.00013042</v>
      </c>
    </row>
    <row r="690" spans="2:4" ht="12.75">
      <c r="B690">
        <v>4</v>
      </c>
      <c r="C690" s="1">
        <v>0.000309641</v>
      </c>
      <c r="D690" s="1">
        <v>-8.8428E-05</v>
      </c>
    </row>
    <row r="691" spans="2:4" ht="12.75">
      <c r="B691">
        <v>5</v>
      </c>
      <c r="C691" s="1">
        <v>-0.00106264</v>
      </c>
      <c r="D691" s="1">
        <v>1.4291E-05</v>
      </c>
    </row>
    <row r="692" spans="2:4" ht="12.75">
      <c r="B692">
        <v>6</v>
      </c>
      <c r="C692" s="1">
        <v>-8.23069E-06</v>
      </c>
      <c r="D692" s="1">
        <v>-1.28979E-05</v>
      </c>
    </row>
    <row r="693" spans="2:4" ht="12.75">
      <c r="B693">
        <v>9</v>
      </c>
      <c r="C693" s="1">
        <v>-2.50662E-07</v>
      </c>
      <c r="D693" s="1">
        <v>1.32543E-06</v>
      </c>
    </row>
    <row r="694" spans="2:4" ht="12.75">
      <c r="B694">
        <v>10</v>
      </c>
      <c r="C694" s="1">
        <v>-2.93224E-08</v>
      </c>
      <c r="D694" s="1">
        <v>4.63614E-07</v>
      </c>
    </row>
    <row r="695" spans="2:4" ht="12.75">
      <c r="B695">
        <v>12</v>
      </c>
      <c r="C695" s="1">
        <v>6.06486E-08</v>
      </c>
      <c r="D695" s="1">
        <v>1.95318E-07</v>
      </c>
    </row>
    <row r="696" spans="2:4" ht="12.75">
      <c r="B696">
        <v>15</v>
      </c>
      <c r="C696" s="1">
        <v>-9.10703E-08</v>
      </c>
      <c r="D696" s="1">
        <v>1.17236E-07</v>
      </c>
    </row>
    <row r="697" spans="2:4" ht="12.75">
      <c r="B697">
        <v>18</v>
      </c>
      <c r="C697" s="1">
        <v>1.5295E-08</v>
      </c>
      <c r="D697" s="1">
        <v>1.12971E-08</v>
      </c>
    </row>
    <row r="698" spans="2:4" ht="12.75">
      <c r="B698">
        <v>20</v>
      </c>
      <c r="C698" s="1">
        <v>1.18695E-08</v>
      </c>
      <c r="D698" s="1">
        <v>9.75005E-09</v>
      </c>
    </row>
    <row r="699" spans="2:4" ht="12.75">
      <c r="B699">
        <v>21</v>
      </c>
      <c r="C699" s="1">
        <v>-2.30557E-09</v>
      </c>
      <c r="D699" s="1">
        <v>1.01538E-08</v>
      </c>
    </row>
    <row r="700" spans="2:4" ht="12.75">
      <c r="B700">
        <v>25</v>
      </c>
      <c r="C700" s="1">
        <v>-5.0527E-10</v>
      </c>
      <c r="D700" s="1">
        <v>-3.19314E-10</v>
      </c>
    </row>
    <row r="701" spans="2:4" ht="12.75">
      <c r="B701">
        <v>27</v>
      </c>
      <c r="C701" s="1">
        <v>-5.28272E-10</v>
      </c>
      <c r="D701" s="1">
        <v>6.26626E-11</v>
      </c>
    </row>
    <row r="702" spans="2:4" ht="12.75">
      <c r="B702">
        <v>28</v>
      </c>
      <c r="C702" s="1">
        <v>3.06114E-10</v>
      </c>
      <c r="D702" s="1">
        <v>2.51572E-10</v>
      </c>
    </row>
    <row r="703" spans="2:4" ht="12.75">
      <c r="B703">
        <v>30</v>
      </c>
      <c r="C703" s="1">
        <v>-4.02476E-14</v>
      </c>
      <c r="D703" s="1">
        <v>7.41235E-13</v>
      </c>
    </row>
    <row r="704" ht="12.75">
      <c r="A704" t="s">
        <v>0</v>
      </c>
    </row>
    <row r="705" ht="12.75">
      <c r="A705" t="s">
        <v>0</v>
      </c>
    </row>
    <row r="706" spans="1:3" ht="12.75">
      <c r="A706" t="s">
        <v>82</v>
      </c>
      <c r="B706" t="s">
        <v>83</v>
      </c>
      <c r="C706" t="s">
        <v>51</v>
      </c>
    </row>
    <row r="707" spans="1:2" ht="12.75">
      <c r="A707" t="s">
        <v>84</v>
      </c>
      <c r="B707">
        <v>4125479</v>
      </c>
    </row>
    <row r="708" spans="1:2" ht="12.75">
      <c r="A708" t="s">
        <v>85</v>
      </c>
      <c r="B708">
        <v>4126003</v>
      </c>
    </row>
    <row r="709" spans="1:2" ht="12.75">
      <c r="A709" t="s">
        <v>86</v>
      </c>
      <c r="B709">
        <v>125005</v>
      </c>
    </row>
    <row r="710" spans="1:2" ht="12.75">
      <c r="A710" t="s">
        <v>87</v>
      </c>
      <c r="B710">
        <v>1</v>
      </c>
    </row>
    <row r="711" spans="1:2" ht="12.75">
      <c r="A711" t="s">
        <v>88</v>
      </c>
      <c r="B711">
        <v>0</v>
      </c>
    </row>
    <row r="712" spans="1:2" ht="12.75">
      <c r="A712" t="s">
        <v>89</v>
      </c>
      <c r="B712">
        <v>0</v>
      </c>
    </row>
    <row r="713" spans="1:2" ht="12.75">
      <c r="A713" t="s">
        <v>90</v>
      </c>
      <c r="B713">
        <v>-0.02</v>
      </c>
    </row>
    <row r="714" spans="1:2" ht="12.75">
      <c r="A714" t="s">
        <v>91</v>
      </c>
      <c r="B714">
        <v>-20.0894</v>
      </c>
    </row>
    <row r="715" spans="1:2" ht="12.75">
      <c r="A715" t="s">
        <v>92</v>
      </c>
      <c r="B715" s="1">
        <v>0.000101676</v>
      </c>
    </row>
    <row r="716" spans="1:2" ht="12.75">
      <c r="A716" t="s">
        <v>93</v>
      </c>
      <c r="B716" s="1">
        <v>0</v>
      </c>
    </row>
    <row r="717" spans="1:2" ht="12.75">
      <c r="A717" t="s">
        <v>94</v>
      </c>
      <c r="B717" s="1">
        <v>0</v>
      </c>
    </row>
    <row r="718" ht="12.75">
      <c r="A718" t="s">
        <v>0</v>
      </c>
    </row>
    <row r="719" spans="1:5" ht="12.75">
      <c r="A719" t="s">
        <v>95</v>
      </c>
      <c r="B719" t="s">
        <v>96</v>
      </c>
      <c r="C719" t="s">
        <v>97</v>
      </c>
      <c r="D719" t="s">
        <v>98</v>
      </c>
      <c r="E719" t="s">
        <v>99</v>
      </c>
    </row>
    <row r="720" spans="1:2" ht="12.75">
      <c r="A720" t="s">
        <v>100</v>
      </c>
      <c r="B720">
        <v>155.947</v>
      </c>
    </row>
    <row r="721" spans="1:2" ht="12.75">
      <c r="A721" t="s">
        <v>101</v>
      </c>
      <c r="B721">
        <v>0</v>
      </c>
    </row>
    <row r="722" ht="12.75">
      <c r="A722" t="s">
        <v>0</v>
      </c>
    </row>
    <row r="723" ht="12.75">
      <c r="A723" t="s">
        <v>102</v>
      </c>
    </row>
    <row r="724" spans="1:2" ht="12.75">
      <c r="A724" t="s">
        <v>103</v>
      </c>
      <c r="B724">
        <v>0</v>
      </c>
    </row>
    <row r="725" spans="1:2" ht="12.75">
      <c r="A725" t="s">
        <v>104</v>
      </c>
      <c r="B725">
        <v>1</v>
      </c>
    </row>
    <row r="726" spans="1:2" ht="12.75">
      <c r="A726" t="s">
        <v>105</v>
      </c>
      <c r="B726">
        <v>1</v>
      </c>
    </row>
    <row r="727" spans="1:2" ht="12.75">
      <c r="A727" t="s">
        <v>106</v>
      </c>
      <c r="B727">
        <v>1</v>
      </c>
    </row>
    <row r="728" spans="1:2" ht="12.75">
      <c r="A728" t="s">
        <v>107</v>
      </c>
      <c r="B728">
        <v>0</v>
      </c>
    </row>
    <row r="729" spans="1:2" ht="12.75">
      <c r="A729" t="s">
        <v>108</v>
      </c>
      <c r="B729">
        <v>0</v>
      </c>
    </row>
    <row r="730" spans="1:2" ht="12.75">
      <c r="A730" t="s">
        <v>109</v>
      </c>
      <c r="B730">
        <v>0</v>
      </c>
    </row>
    <row r="731" spans="1:2" ht="12.75">
      <c r="A731" t="s">
        <v>110</v>
      </c>
      <c r="B731">
        <v>0</v>
      </c>
    </row>
    <row r="732" ht="12.75">
      <c r="A732" t="s">
        <v>111</v>
      </c>
    </row>
    <row r="733" spans="1:4" ht="12.75">
      <c r="A733" t="s">
        <v>111</v>
      </c>
      <c r="B733" t="s">
        <v>112</v>
      </c>
      <c r="C733" t="s">
        <v>113</v>
      </c>
      <c r="D733" t="s">
        <v>114</v>
      </c>
    </row>
    <row r="734" spans="2:4" ht="12.75">
      <c r="B734">
        <v>1</v>
      </c>
      <c r="C734" s="1">
        <v>-1.00078</v>
      </c>
      <c r="D734" s="1">
        <v>-0.0693602</v>
      </c>
    </row>
    <row r="735" spans="2:4" ht="12.75">
      <c r="B735">
        <v>2</v>
      </c>
      <c r="C735" s="1">
        <v>-0.00160406</v>
      </c>
      <c r="D735" s="1">
        <v>-0.00350927</v>
      </c>
    </row>
    <row r="736" spans="2:4" ht="12.75">
      <c r="B736">
        <v>3</v>
      </c>
      <c r="C736" s="1">
        <v>0.000473646</v>
      </c>
      <c r="D736" s="1">
        <v>0.000700172</v>
      </c>
    </row>
    <row r="737" spans="2:4" ht="12.75">
      <c r="B737">
        <v>4</v>
      </c>
      <c r="C737" s="1">
        <v>5.83895E-05</v>
      </c>
      <c r="D737" s="1">
        <v>-3.52918E-05</v>
      </c>
    </row>
    <row r="738" spans="2:4" ht="12.75">
      <c r="B738">
        <v>5</v>
      </c>
      <c r="C738" s="1">
        <v>0.000157329</v>
      </c>
      <c r="D738" s="1">
        <v>2.66752E-05</v>
      </c>
    </row>
    <row r="739" spans="2:4" ht="12.75">
      <c r="B739">
        <v>6</v>
      </c>
      <c r="C739" s="1">
        <v>-2.07256E-05</v>
      </c>
      <c r="D739" s="1">
        <v>-3.71626E-05</v>
      </c>
    </row>
    <row r="740" spans="2:4" ht="12.75">
      <c r="B740">
        <v>9</v>
      </c>
      <c r="C740" s="1">
        <v>-8.15414E-06</v>
      </c>
      <c r="D740" s="1">
        <v>7.30181E-06</v>
      </c>
    </row>
    <row r="741" spans="2:4" ht="12.75">
      <c r="B741">
        <v>10</v>
      </c>
      <c r="C741" s="1">
        <v>2.47301E-06</v>
      </c>
      <c r="D741" s="1">
        <v>6.10816E-07</v>
      </c>
    </row>
    <row r="742" spans="2:4" ht="12.75">
      <c r="B742">
        <v>12</v>
      </c>
      <c r="C742" s="1">
        <v>1.3424E-06</v>
      </c>
      <c r="D742" s="1">
        <v>-1.39554E-06</v>
      </c>
    </row>
    <row r="743" spans="2:4" ht="12.75">
      <c r="B743">
        <v>15</v>
      </c>
      <c r="C743" s="1">
        <v>2.82372E-07</v>
      </c>
      <c r="D743" s="1">
        <v>6.19234E-08</v>
      </c>
    </row>
    <row r="744" spans="2:4" ht="12.75">
      <c r="B744">
        <v>18</v>
      </c>
      <c r="C744" s="1">
        <v>-1.66706E-08</v>
      </c>
      <c r="D744" s="1">
        <v>2.63114E-08</v>
      </c>
    </row>
    <row r="745" spans="2:4" ht="12.75">
      <c r="B745">
        <v>20</v>
      </c>
      <c r="C745" s="1">
        <v>3.38525E-08</v>
      </c>
      <c r="D745" s="1">
        <v>1.19499E-08</v>
      </c>
    </row>
    <row r="746" spans="2:4" ht="12.75">
      <c r="B746">
        <v>21</v>
      </c>
      <c r="C746" s="1">
        <v>-1.59909E-08</v>
      </c>
      <c r="D746" s="1">
        <v>2.33702E-08</v>
      </c>
    </row>
    <row r="747" spans="2:4" ht="12.75">
      <c r="B747">
        <v>25</v>
      </c>
      <c r="C747" s="1">
        <v>3.05509E-09</v>
      </c>
      <c r="D747" s="1">
        <v>7.25572E-10</v>
      </c>
    </row>
    <row r="748" spans="2:4" ht="12.75">
      <c r="B748">
        <v>27</v>
      </c>
      <c r="C748" s="1">
        <v>-6.26298E-10</v>
      </c>
      <c r="D748" s="1">
        <v>1.92E-09</v>
      </c>
    </row>
    <row r="749" spans="2:4" ht="12.75">
      <c r="B749">
        <v>28</v>
      </c>
      <c r="C749" s="1">
        <v>-7.2316E-10</v>
      </c>
      <c r="D749" s="1">
        <v>2.051E-10</v>
      </c>
    </row>
    <row r="750" spans="2:4" ht="12.75">
      <c r="B750">
        <v>30</v>
      </c>
      <c r="C750" s="1">
        <v>-6.79031E-11</v>
      </c>
      <c r="D750" s="1">
        <v>1.62208E-10</v>
      </c>
    </row>
    <row r="751" ht="12.75">
      <c r="A751" t="s">
        <v>0</v>
      </c>
    </row>
    <row r="752" ht="12.75">
      <c r="A752" t="s">
        <v>0</v>
      </c>
    </row>
    <row r="753" spans="1:3" ht="12.75">
      <c r="A753" t="s">
        <v>82</v>
      </c>
      <c r="B753" t="s">
        <v>83</v>
      </c>
      <c r="C753" t="s">
        <v>51</v>
      </c>
    </row>
    <row r="754" spans="1:2" ht="12.75">
      <c r="A754" t="s">
        <v>84</v>
      </c>
      <c r="B754">
        <v>4125479</v>
      </c>
    </row>
    <row r="755" spans="1:2" ht="12.75">
      <c r="A755" t="s">
        <v>85</v>
      </c>
      <c r="B755">
        <v>4126036</v>
      </c>
    </row>
    <row r="756" spans="1:2" ht="12.75">
      <c r="A756" t="s">
        <v>86</v>
      </c>
      <c r="B756">
        <v>125005</v>
      </c>
    </row>
    <row r="757" spans="1:2" ht="12.75">
      <c r="A757" t="s">
        <v>87</v>
      </c>
      <c r="B757">
        <v>1</v>
      </c>
    </row>
    <row r="758" spans="1:2" ht="12.75">
      <c r="A758" t="s">
        <v>88</v>
      </c>
      <c r="B758">
        <v>0</v>
      </c>
    </row>
    <row r="759" spans="1:2" ht="12.75">
      <c r="A759" t="s">
        <v>89</v>
      </c>
      <c r="B759">
        <v>0</v>
      </c>
    </row>
    <row r="760" spans="1:2" ht="12.75">
      <c r="A760" t="s">
        <v>90</v>
      </c>
      <c r="B760">
        <v>-0.22</v>
      </c>
    </row>
    <row r="761" spans="1:2" ht="12.75">
      <c r="A761" t="s">
        <v>91</v>
      </c>
      <c r="B761">
        <v>-22.1134</v>
      </c>
    </row>
    <row r="762" spans="1:2" ht="12.75">
      <c r="A762" t="s">
        <v>92</v>
      </c>
      <c r="B762" s="1">
        <v>0.000207432</v>
      </c>
    </row>
    <row r="763" spans="1:2" ht="12.75">
      <c r="A763" t="s">
        <v>93</v>
      </c>
      <c r="B763" s="1">
        <v>0</v>
      </c>
    </row>
    <row r="764" spans="1:2" ht="12.75">
      <c r="A764" t="s">
        <v>94</v>
      </c>
      <c r="B764" s="1">
        <v>0</v>
      </c>
    </row>
    <row r="765" ht="12.75">
      <c r="A765" t="s">
        <v>0</v>
      </c>
    </row>
    <row r="766" spans="1:5" ht="12.75">
      <c r="A766" t="s">
        <v>95</v>
      </c>
      <c r="B766" t="s">
        <v>96</v>
      </c>
      <c r="C766" t="s">
        <v>97</v>
      </c>
      <c r="D766" t="s">
        <v>98</v>
      </c>
      <c r="E766" t="s">
        <v>99</v>
      </c>
    </row>
    <row r="767" spans="1:2" ht="12.75">
      <c r="A767" t="s">
        <v>100</v>
      </c>
      <c r="B767">
        <v>155.947</v>
      </c>
    </row>
    <row r="768" spans="1:2" ht="12.75">
      <c r="A768" t="s">
        <v>101</v>
      </c>
      <c r="B768">
        <v>0</v>
      </c>
    </row>
    <row r="769" ht="12.75">
      <c r="A769" t="s">
        <v>0</v>
      </c>
    </row>
    <row r="770" ht="12.75">
      <c r="A770" t="s">
        <v>102</v>
      </c>
    </row>
    <row r="771" spans="1:2" ht="12.75">
      <c r="A771" t="s">
        <v>103</v>
      </c>
      <c r="B771">
        <v>0</v>
      </c>
    </row>
    <row r="772" spans="1:2" ht="12.75">
      <c r="A772" t="s">
        <v>104</v>
      </c>
      <c r="B772">
        <v>1</v>
      </c>
    </row>
    <row r="773" spans="1:2" ht="12.75">
      <c r="A773" t="s">
        <v>105</v>
      </c>
      <c r="B773">
        <v>1</v>
      </c>
    </row>
    <row r="774" spans="1:2" ht="12.75">
      <c r="A774" t="s">
        <v>106</v>
      </c>
      <c r="B774">
        <v>1</v>
      </c>
    </row>
    <row r="775" spans="1:2" ht="12.75">
      <c r="A775" t="s">
        <v>107</v>
      </c>
      <c r="B775">
        <v>0</v>
      </c>
    </row>
    <row r="776" spans="1:2" ht="12.75">
      <c r="A776" t="s">
        <v>108</v>
      </c>
      <c r="B776">
        <v>0</v>
      </c>
    </row>
    <row r="777" spans="1:2" ht="12.75">
      <c r="A777" t="s">
        <v>109</v>
      </c>
      <c r="B777">
        <v>0</v>
      </c>
    </row>
    <row r="778" spans="1:2" ht="12.75">
      <c r="A778" t="s">
        <v>110</v>
      </c>
      <c r="B778">
        <v>0</v>
      </c>
    </row>
    <row r="779" ht="12.75">
      <c r="A779" t="s">
        <v>111</v>
      </c>
    </row>
    <row r="780" spans="1:4" ht="12.75">
      <c r="A780" t="s">
        <v>111</v>
      </c>
      <c r="B780" t="s">
        <v>112</v>
      </c>
      <c r="C780" t="s">
        <v>113</v>
      </c>
      <c r="D780" t="s">
        <v>114</v>
      </c>
    </row>
    <row r="781" spans="2:4" ht="12.75">
      <c r="B781">
        <v>1</v>
      </c>
      <c r="C781" s="1">
        <v>-0.999887</v>
      </c>
      <c r="D781" s="1">
        <v>-0.0342284</v>
      </c>
    </row>
    <row r="782" spans="2:4" ht="12.75">
      <c r="B782">
        <v>2</v>
      </c>
      <c r="C782" s="1">
        <v>-0.00268506</v>
      </c>
      <c r="D782" s="1">
        <v>-0.00237322</v>
      </c>
    </row>
    <row r="783" spans="2:4" ht="12.75">
      <c r="B783">
        <v>3</v>
      </c>
      <c r="C783" s="1">
        <v>-0.000165044</v>
      </c>
      <c r="D783" s="1">
        <v>0.000377665</v>
      </c>
    </row>
    <row r="784" spans="2:4" ht="12.75">
      <c r="B784">
        <v>4</v>
      </c>
      <c r="C784" s="1">
        <v>-0.000105651</v>
      </c>
      <c r="D784" s="1">
        <v>5.12003E-05</v>
      </c>
    </row>
    <row r="785" spans="2:4" ht="12.75">
      <c r="B785">
        <v>5</v>
      </c>
      <c r="C785" s="1">
        <v>0.000506063</v>
      </c>
      <c r="D785" s="1">
        <v>5.23858E-05</v>
      </c>
    </row>
    <row r="786" spans="2:4" ht="12.75">
      <c r="B786">
        <v>6</v>
      </c>
      <c r="C786" s="1">
        <v>-2.28913E-05</v>
      </c>
      <c r="D786" s="1">
        <v>-1.40369E-05</v>
      </c>
    </row>
    <row r="787" spans="2:4" ht="12.75">
      <c r="B787">
        <v>9</v>
      </c>
      <c r="C787" s="1">
        <v>4.24997E-07</v>
      </c>
      <c r="D787" s="1">
        <v>-3.97325E-06</v>
      </c>
    </row>
    <row r="788" spans="2:4" ht="12.75">
      <c r="B788">
        <v>10</v>
      </c>
      <c r="C788" s="1">
        <v>-1.68428E-06</v>
      </c>
      <c r="D788" s="1">
        <v>-3.27879E-07</v>
      </c>
    </row>
    <row r="789" spans="2:4" ht="12.75">
      <c r="B789">
        <v>12</v>
      </c>
      <c r="C789" s="1">
        <v>-4.57994E-07</v>
      </c>
      <c r="D789" s="1">
        <v>1.95982E-07</v>
      </c>
    </row>
    <row r="790" spans="2:4" ht="12.75">
      <c r="B790">
        <v>15</v>
      </c>
      <c r="C790" s="1">
        <v>-1.09556E-07</v>
      </c>
      <c r="D790" s="1">
        <v>9.77996E-08</v>
      </c>
    </row>
    <row r="791" spans="2:4" ht="12.75">
      <c r="B791">
        <v>18</v>
      </c>
      <c r="C791" s="1">
        <v>5.58923E-08</v>
      </c>
      <c r="D791" s="1">
        <v>1.76891E-08</v>
      </c>
    </row>
    <row r="792" spans="2:4" ht="12.75">
      <c r="B792">
        <v>20</v>
      </c>
      <c r="C792" s="1">
        <v>-9.57601E-09</v>
      </c>
      <c r="D792" s="1">
        <v>6.47931E-09</v>
      </c>
    </row>
    <row r="793" spans="2:4" ht="12.75">
      <c r="B793">
        <v>21</v>
      </c>
      <c r="C793" s="1">
        <v>7.05784E-09</v>
      </c>
      <c r="D793" s="1">
        <v>-7.90609E-09</v>
      </c>
    </row>
    <row r="794" spans="2:4" ht="12.75">
      <c r="B794">
        <v>25</v>
      </c>
      <c r="C794" s="1">
        <v>-9.15966E-10</v>
      </c>
      <c r="D794" s="1">
        <v>-9.79473E-10</v>
      </c>
    </row>
    <row r="795" spans="2:4" ht="12.75">
      <c r="B795">
        <v>27</v>
      </c>
      <c r="C795" s="1">
        <v>-5.40124E-10</v>
      </c>
      <c r="D795" s="1">
        <v>5.35633E-10</v>
      </c>
    </row>
    <row r="796" spans="2:4" ht="12.75">
      <c r="B796">
        <v>28</v>
      </c>
      <c r="C796" s="1">
        <v>-2.59349E-10</v>
      </c>
      <c r="D796" s="1">
        <v>-3.99771E-10</v>
      </c>
    </row>
    <row r="797" spans="2:4" ht="12.75">
      <c r="B797">
        <v>30</v>
      </c>
      <c r="C797" s="1">
        <v>-4.06523E-11</v>
      </c>
      <c r="D797" s="1">
        <v>7.28491E-11</v>
      </c>
    </row>
    <row r="798" ht="12.75">
      <c r="A798" t="s">
        <v>0</v>
      </c>
    </row>
    <row r="799" ht="12.75">
      <c r="A799" t="s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17"/>
  <sheetViews>
    <sheetView workbookViewId="0" topLeftCell="A1">
      <selection activeCell="J9" sqref="J9:U9"/>
    </sheetView>
  </sheetViews>
  <sheetFormatPr defaultColWidth="9.140625" defaultRowHeight="12.75"/>
  <cols>
    <col min="1" max="1" width="11.00390625" style="0" bestFit="1" customWidth="1"/>
    <col min="2" max="2" width="9.57421875" style="0" bestFit="1" customWidth="1"/>
    <col min="3" max="4" width="9.00390625" style="0" bestFit="1" customWidth="1"/>
    <col min="5" max="5" width="5.57421875" style="0" bestFit="1" customWidth="1"/>
  </cols>
  <sheetData>
    <row r="1" spans="1:21" ht="12.75">
      <c r="A1" t="s">
        <v>130</v>
      </c>
      <c r="B1" t="s">
        <v>83</v>
      </c>
      <c r="C1" t="s">
        <v>51</v>
      </c>
      <c r="G1" t="s">
        <v>115</v>
      </c>
      <c r="H1">
        <v>47</v>
      </c>
      <c r="I1" s="17">
        <v>8</v>
      </c>
      <c r="J1" s="17">
        <v>30</v>
      </c>
      <c r="K1" s="17">
        <v>31</v>
      </c>
      <c r="L1" s="17">
        <f>K1+1</f>
        <v>32</v>
      </c>
      <c r="M1" s="17">
        <f>L1+1</f>
        <v>33</v>
      </c>
      <c r="N1" s="17">
        <f>M1+1</f>
        <v>34</v>
      </c>
      <c r="O1" s="17">
        <v>32</v>
      </c>
      <c r="P1" s="17">
        <v>30</v>
      </c>
      <c r="Q1" s="17">
        <v>31</v>
      </c>
      <c r="R1" s="17">
        <f>Q1+1</f>
        <v>32</v>
      </c>
      <c r="S1" s="17">
        <f>R1+1</f>
        <v>33</v>
      </c>
      <c r="T1" s="17">
        <f>S1+1</f>
        <v>34</v>
      </c>
      <c r="U1" s="17">
        <v>32</v>
      </c>
    </row>
    <row r="2" spans="1:2" ht="12.75">
      <c r="A2" t="s">
        <v>84</v>
      </c>
      <c r="B2">
        <v>4126106</v>
      </c>
    </row>
    <row r="3" spans="1:21" ht="12.75">
      <c r="A3" t="s">
        <v>85</v>
      </c>
      <c r="B3">
        <v>4126131</v>
      </c>
      <c r="G3" t="s">
        <v>116</v>
      </c>
      <c r="I3" t="s">
        <v>117</v>
      </c>
      <c r="J3" t="s">
        <v>128</v>
      </c>
      <c r="K3" t="s">
        <v>118</v>
      </c>
      <c r="L3" t="s">
        <v>119</v>
      </c>
      <c r="M3" t="s">
        <v>120</v>
      </c>
      <c r="N3" t="s">
        <v>121</v>
      </c>
      <c r="O3" t="s">
        <v>122</v>
      </c>
      <c r="P3" t="s">
        <v>129</v>
      </c>
      <c r="Q3" t="s">
        <v>123</v>
      </c>
      <c r="R3" t="s">
        <v>124</v>
      </c>
      <c r="S3" t="s">
        <v>125</v>
      </c>
      <c r="T3" t="s">
        <v>126</v>
      </c>
      <c r="U3" t="s">
        <v>127</v>
      </c>
    </row>
    <row r="4" spans="1:21" ht="12.75">
      <c r="A4" t="s">
        <v>86</v>
      </c>
      <c r="B4">
        <v>125005</v>
      </c>
      <c r="G4">
        <v>0</v>
      </c>
      <c r="I4" s="10">
        <f ca="1">OFFSET($A$1,I$1+$H$1*$G4-1,1)</f>
        <v>-0.23</v>
      </c>
      <c r="J4" s="10">
        <f ca="1">OFFSET($A$1,J$1+$H$1*$G4-1,2)*10000</f>
        <v>-9.99189</v>
      </c>
      <c r="K4" s="10">
        <f ca="1">OFFSET($A$1,K$1+$H$1*$G4-1,2)*10000</f>
        <v>-30.414</v>
      </c>
      <c r="L4" s="10">
        <f aca="true" ca="1" t="shared" si="0" ref="K4:O14">OFFSET($A$1,L$1+$H$1*$G4-1,2)*10000</f>
        <v>-0.943407</v>
      </c>
      <c r="M4" s="10">
        <f ca="1" t="shared" si="0"/>
        <v>-14.682199999999998</v>
      </c>
      <c r="N4" s="10">
        <f ca="1" t="shared" si="0"/>
        <v>-0.0455043</v>
      </c>
      <c r="O4" s="10">
        <f ca="1">OFFSET($A$1,O$1+$H$1*$G4-1,2)*10000</f>
        <v>-0.943407</v>
      </c>
      <c r="P4" s="10">
        <f aca="true" ca="1" t="shared" si="1" ref="P4:U14">OFFSET($A$1,P$1+$H$1*$G4-1,3)*10000</f>
        <v>-8.91504</v>
      </c>
      <c r="Q4" s="10">
        <f ca="1" t="shared" si="1"/>
        <v>54.5629</v>
      </c>
      <c r="R4" s="10">
        <f ca="1" t="shared" si="1"/>
        <v>-0.648929</v>
      </c>
      <c r="S4" s="10">
        <f ca="1" t="shared" si="1"/>
        <v>10.504900000000001</v>
      </c>
      <c r="T4" s="10">
        <f ca="1">OFFSET($A$1,T$1+$H$1*$G4-1,3)*10000</f>
        <v>0.0358333</v>
      </c>
      <c r="U4" s="10">
        <f ca="1" t="shared" si="1"/>
        <v>-0.648929</v>
      </c>
    </row>
    <row r="5" spans="1:21" ht="12.75">
      <c r="A5" t="s">
        <v>87</v>
      </c>
      <c r="B5">
        <v>1</v>
      </c>
      <c r="G5">
        <v>1</v>
      </c>
      <c r="I5" s="10">
        <f ca="1">OFFSET($A$1,I$1+$H$1*$G5-1,1)</f>
        <v>-0.03</v>
      </c>
      <c r="J5" s="10">
        <f aca="true" ca="1" t="shared" si="2" ref="J5:J14">OFFSET($A$1,J$1+$H$1*$G5-1,2)*10000</f>
        <v>-42.9839</v>
      </c>
      <c r="K5" s="10">
        <f ca="1" t="shared" si="0"/>
        <v>-7.79864</v>
      </c>
      <c r="L5" s="10">
        <f ca="1" t="shared" si="0"/>
        <v>-1.09577</v>
      </c>
      <c r="M5" s="10">
        <f ca="1" t="shared" si="0"/>
        <v>-3.53809</v>
      </c>
      <c r="N5" s="10">
        <f ca="1" t="shared" si="0"/>
        <v>-0.367976</v>
      </c>
      <c r="O5" s="10">
        <f ca="1" t="shared" si="0"/>
        <v>-1.09577</v>
      </c>
      <c r="P5" s="10">
        <f ca="1" t="shared" si="1"/>
        <v>-33.5035</v>
      </c>
      <c r="Q5" s="10">
        <f ca="1" t="shared" si="1"/>
        <v>16.377</v>
      </c>
      <c r="R5" s="10">
        <f ca="1" t="shared" si="1"/>
        <v>0.446264</v>
      </c>
      <c r="S5" s="10">
        <f ca="1" t="shared" si="1"/>
        <v>3.01829</v>
      </c>
      <c r="T5" s="10">
        <f ca="1" t="shared" si="1"/>
        <v>-0.045691699999999995</v>
      </c>
      <c r="U5" s="10">
        <f ca="1" t="shared" si="1"/>
        <v>0.446264</v>
      </c>
    </row>
    <row r="6" spans="1:21" ht="12.75">
      <c r="A6" t="s">
        <v>88</v>
      </c>
      <c r="B6">
        <v>0</v>
      </c>
      <c r="G6">
        <v>2</v>
      </c>
      <c r="I6" s="10">
        <f aca="true" ca="1" t="shared" si="3" ref="I6:I14">OFFSET($A$1,I$1+$H$1*$G6-1,1)</f>
        <v>0.78</v>
      </c>
      <c r="J6" s="10">
        <f ca="1" t="shared" si="2"/>
        <v>-10.9143</v>
      </c>
      <c r="K6" s="10">
        <f ca="1" t="shared" si="0"/>
        <v>32.4548</v>
      </c>
      <c r="L6" s="10">
        <f ca="1" t="shared" si="0"/>
        <v>0.7588550000000001</v>
      </c>
      <c r="M6" s="10">
        <f ca="1" t="shared" si="0"/>
        <v>14.858899999999998</v>
      </c>
      <c r="N6" s="10">
        <f ca="1" t="shared" si="0"/>
        <v>-0.0676933</v>
      </c>
      <c r="O6" s="10">
        <f ca="1" t="shared" si="0"/>
        <v>0.7588550000000001</v>
      </c>
      <c r="P6" s="10">
        <f ca="1" t="shared" si="1"/>
        <v>-6.70336</v>
      </c>
      <c r="Q6" s="10">
        <f ca="1" t="shared" si="1"/>
        <v>-55.0081</v>
      </c>
      <c r="R6" s="10">
        <f ca="1" t="shared" si="1"/>
        <v>0.37103400000000003</v>
      </c>
      <c r="S6" s="10">
        <f ca="1" t="shared" si="1"/>
        <v>-10.4566</v>
      </c>
      <c r="T6" s="10">
        <f ca="1" t="shared" si="1"/>
        <v>-0.10108900000000001</v>
      </c>
      <c r="U6" s="10">
        <f ca="1" t="shared" si="1"/>
        <v>0.37103400000000003</v>
      </c>
    </row>
    <row r="7" spans="1:21" ht="12.75">
      <c r="A7" t="s">
        <v>89</v>
      </c>
      <c r="B7">
        <v>0</v>
      </c>
      <c r="G7">
        <v>3</v>
      </c>
      <c r="I7" s="10">
        <f ca="1" t="shared" si="3"/>
        <v>1.58</v>
      </c>
      <c r="J7" s="10">
        <f ca="1" t="shared" si="2"/>
        <v>-8.134830000000001</v>
      </c>
      <c r="K7" s="10">
        <f ca="1" t="shared" si="0"/>
        <v>33.42</v>
      </c>
      <c r="L7" s="10">
        <f ca="1" t="shared" si="0"/>
        <v>0.906971</v>
      </c>
      <c r="M7" s="10">
        <f ca="1" t="shared" si="0"/>
        <v>15.238700000000001</v>
      </c>
      <c r="N7" s="10">
        <f ca="1" t="shared" si="0"/>
        <v>-0.0220378</v>
      </c>
      <c r="O7" s="10">
        <f ca="1" t="shared" si="0"/>
        <v>0.906971</v>
      </c>
      <c r="P7" s="10">
        <f ca="1" t="shared" si="1"/>
        <v>-5.4660899999999994</v>
      </c>
      <c r="Q7" s="10">
        <f ca="1" t="shared" si="1"/>
        <v>-56.6514</v>
      </c>
      <c r="R7" s="10">
        <f ca="1" t="shared" si="1"/>
        <v>0.305656</v>
      </c>
      <c r="S7" s="10">
        <f ca="1" t="shared" si="1"/>
        <v>-10.7155</v>
      </c>
      <c r="T7" s="10">
        <f ca="1" t="shared" si="1"/>
        <v>-0.10798</v>
      </c>
      <c r="U7" s="10">
        <f ca="1" t="shared" si="1"/>
        <v>0.305656</v>
      </c>
    </row>
    <row r="8" spans="1:21" ht="12.75">
      <c r="A8" t="s">
        <v>90</v>
      </c>
      <c r="B8">
        <v>-0.23</v>
      </c>
      <c r="G8">
        <v>4</v>
      </c>
      <c r="I8" s="10">
        <f ca="1" t="shared" si="3"/>
        <v>2.39</v>
      </c>
      <c r="J8" s="10">
        <f ca="1" t="shared" si="2"/>
        <v>-7.95049</v>
      </c>
      <c r="K8" s="10">
        <f ca="1" t="shared" si="0"/>
        <v>33.3255</v>
      </c>
      <c r="L8" s="10">
        <f ca="1" t="shared" si="0"/>
        <v>0.968573</v>
      </c>
      <c r="M8" s="10">
        <f ca="1" t="shared" si="0"/>
        <v>15.2359</v>
      </c>
      <c r="N8" s="10">
        <f ca="1" t="shared" si="0"/>
        <v>-0.0214294</v>
      </c>
      <c r="O8" s="10">
        <f ca="1" t="shared" si="0"/>
        <v>0.968573</v>
      </c>
      <c r="P8" s="10">
        <f ca="1" t="shared" si="1"/>
        <v>-4.44149</v>
      </c>
      <c r="Q8" s="10">
        <f ca="1" t="shared" si="1"/>
        <v>-56.7478</v>
      </c>
      <c r="R8" s="10">
        <f ca="1" t="shared" si="1"/>
        <v>0.26237900000000003</v>
      </c>
      <c r="S8" s="10">
        <f ca="1" t="shared" si="1"/>
        <v>-10.6939</v>
      </c>
      <c r="T8" s="10">
        <f ca="1" t="shared" si="1"/>
        <v>-0.100946</v>
      </c>
      <c r="U8" s="10">
        <f ca="1" t="shared" si="1"/>
        <v>0.26237900000000003</v>
      </c>
    </row>
    <row r="9" spans="1:21" ht="12.75">
      <c r="A9" t="s">
        <v>91</v>
      </c>
      <c r="B9">
        <v>52.6736</v>
      </c>
      <c r="G9">
        <v>5</v>
      </c>
      <c r="I9" s="10">
        <f ca="1" t="shared" si="3"/>
        <v>3.19</v>
      </c>
      <c r="J9" s="10">
        <f ca="1" t="shared" si="2"/>
        <v>-7.52336</v>
      </c>
      <c r="K9" s="10">
        <f ca="1" t="shared" si="0"/>
        <v>33.1579</v>
      </c>
      <c r="L9" s="10">
        <f ca="1" t="shared" si="0"/>
        <v>0.965076</v>
      </c>
      <c r="M9" s="10">
        <f ca="1" t="shared" si="0"/>
        <v>15.2468</v>
      </c>
      <c r="N9" s="10">
        <f ca="1" t="shared" si="0"/>
        <v>-0.0170813</v>
      </c>
      <c r="O9" s="10">
        <f ca="1" t="shared" si="0"/>
        <v>0.965076</v>
      </c>
      <c r="P9" s="10">
        <f ca="1" t="shared" si="1"/>
        <v>-4.36759</v>
      </c>
      <c r="Q9" s="10">
        <f ca="1" t="shared" si="1"/>
        <v>-56.7402</v>
      </c>
      <c r="R9" s="10">
        <f ca="1" t="shared" si="1"/>
        <v>0.27393700000000004</v>
      </c>
      <c r="S9" s="10">
        <f ca="1" t="shared" si="1"/>
        <v>-10.687800000000001</v>
      </c>
      <c r="T9" s="10">
        <f ca="1" t="shared" si="1"/>
        <v>-0.08535469999999999</v>
      </c>
      <c r="U9" s="10">
        <f ca="1" t="shared" si="1"/>
        <v>0.27393700000000004</v>
      </c>
    </row>
    <row r="10" spans="1:21" ht="12.75">
      <c r="A10" t="s">
        <v>92</v>
      </c>
      <c r="B10" s="1">
        <v>0.00021854</v>
      </c>
      <c r="G10">
        <v>6</v>
      </c>
      <c r="I10" s="10">
        <f ca="1" t="shared" si="3"/>
        <v>2.39</v>
      </c>
      <c r="J10" s="10">
        <f ca="1" t="shared" si="2"/>
        <v>-8.30358</v>
      </c>
      <c r="K10" s="10">
        <f ca="1" t="shared" si="0"/>
        <v>33.2067</v>
      </c>
      <c r="L10" s="10">
        <f ca="1" t="shared" si="0"/>
        <v>0.915134</v>
      </c>
      <c r="M10" s="10">
        <f ca="1" t="shared" si="0"/>
        <v>15.2359</v>
      </c>
      <c r="N10" s="10">
        <f ca="1" t="shared" si="0"/>
        <v>-0.0230595</v>
      </c>
      <c r="O10" s="10">
        <f ca="1" t="shared" si="0"/>
        <v>0.915134</v>
      </c>
      <c r="P10" s="10">
        <f ca="1" t="shared" si="1"/>
        <v>-4.4045</v>
      </c>
      <c r="Q10" s="10">
        <f ca="1" t="shared" si="1"/>
        <v>-56.8095</v>
      </c>
      <c r="R10" s="10">
        <f ca="1" t="shared" si="1"/>
        <v>0.261253</v>
      </c>
      <c r="S10" s="10">
        <f ca="1" t="shared" si="1"/>
        <v>-10.699800000000002</v>
      </c>
      <c r="T10" s="10">
        <f ca="1" t="shared" si="1"/>
        <v>-0.08481469999999999</v>
      </c>
      <c r="U10" s="10">
        <f ca="1" t="shared" si="1"/>
        <v>0.261253</v>
      </c>
    </row>
    <row r="11" spans="1:21" ht="12.75">
      <c r="A11" t="s">
        <v>93</v>
      </c>
      <c r="B11" s="1">
        <v>0</v>
      </c>
      <c r="G11">
        <v>7</v>
      </c>
      <c r="I11" s="10">
        <f ca="1" t="shared" si="3"/>
        <v>1.58</v>
      </c>
      <c r="J11" s="10">
        <f ca="1" t="shared" si="2"/>
        <v>-9.43149</v>
      </c>
      <c r="K11" s="10">
        <f ca="1" t="shared" si="0"/>
        <v>33.0791</v>
      </c>
      <c r="L11" s="10">
        <f ca="1" t="shared" si="0"/>
        <v>0.918433</v>
      </c>
      <c r="M11" s="10">
        <f ca="1" t="shared" si="0"/>
        <v>15.201500000000001</v>
      </c>
      <c r="N11" s="10">
        <f ca="1" t="shared" si="0"/>
        <v>-0.040726200000000004</v>
      </c>
      <c r="O11" s="10">
        <f ca="1" t="shared" si="0"/>
        <v>0.918433</v>
      </c>
      <c r="P11" s="10">
        <f ca="1" t="shared" si="1"/>
        <v>-4.879090000000001</v>
      </c>
      <c r="Q11" s="10">
        <f ca="1" t="shared" si="1"/>
        <v>-56.5636</v>
      </c>
      <c r="R11" s="10">
        <f ca="1" t="shared" si="1"/>
        <v>0.259714</v>
      </c>
      <c r="S11" s="10">
        <f ca="1" t="shared" si="1"/>
        <v>-10.6755</v>
      </c>
      <c r="T11" s="10">
        <f ca="1" t="shared" si="1"/>
        <v>-0.09734100000000001</v>
      </c>
      <c r="U11" s="10">
        <f ca="1" t="shared" si="1"/>
        <v>0.259714</v>
      </c>
    </row>
    <row r="12" spans="1:21" ht="12.75">
      <c r="A12" t="s">
        <v>94</v>
      </c>
      <c r="B12" s="1">
        <v>0</v>
      </c>
      <c r="G12">
        <v>8</v>
      </c>
      <c r="I12" s="10">
        <f ca="1" t="shared" si="3"/>
        <v>0.78</v>
      </c>
      <c r="J12" s="10">
        <f ca="1" t="shared" si="2"/>
        <v>-12.093900000000001</v>
      </c>
      <c r="K12" s="10">
        <f ca="1" t="shared" si="0"/>
        <v>32.3384</v>
      </c>
      <c r="L12" s="10">
        <f ca="1" t="shared" si="0"/>
        <v>0.952272</v>
      </c>
      <c r="M12" s="10">
        <f ca="1" t="shared" si="0"/>
        <v>14.8413</v>
      </c>
      <c r="N12" s="10">
        <f ca="1" t="shared" si="0"/>
        <v>-0.0165328</v>
      </c>
      <c r="O12" s="10">
        <f ca="1" t="shared" si="0"/>
        <v>0.952272</v>
      </c>
      <c r="P12" s="10">
        <f ca="1" t="shared" si="1"/>
        <v>-6.59551</v>
      </c>
      <c r="Q12" s="10">
        <f ca="1" t="shared" si="1"/>
        <v>-55.0033</v>
      </c>
      <c r="R12" s="10">
        <f ca="1" t="shared" si="1"/>
        <v>0.361875</v>
      </c>
      <c r="S12" s="10">
        <f ca="1" t="shared" si="1"/>
        <v>-10.3623</v>
      </c>
      <c r="T12" s="10">
        <f ca="1" t="shared" si="1"/>
        <v>-0.11601500000000001</v>
      </c>
      <c r="U12" s="10">
        <f ca="1" t="shared" si="1"/>
        <v>0.361875</v>
      </c>
    </row>
    <row r="13" spans="1:21" ht="12.75">
      <c r="A13" t="s">
        <v>0</v>
      </c>
      <c r="G13">
        <v>9</v>
      </c>
      <c r="I13" s="10">
        <f ca="1" t="shared" si="3"/>
        <v>-0.03</v>
      </c>
      <c r="J13" s="10">
        <f ca="1" t="shared" si="2"/>
        <v>-36.365500000000004</v>
      </c>
      <c r="K13" s="10">
        <f ca="1" t="shared" si="0"/>
        <v>-5.71831</v>
      </c>
      <c r="L13" s="10">
        <f ca="1" t="shared" si="0"/>
        <v>0.570077</v>
      </c>
      <c r="M13" s="10">
        <f ca="1" t="shared" si="0"/>
        <v>-3.14058</v>
      </c>
      <c r="N13" s="10">
        <f ca="1" t="shared" si="0"/>
        <v>0.12977</v>
      </c>
      <c r="O13" s="10">
        <f ca="1" t="shared" si="0"/>
        <v>0.570077</v>
      </c>
      <c r="P13" s="10">
        <f ca="1" t="shared" si="1"/>
        <v>-28.2853</v>
      </c>
      <c r="Q13" s="10">
        <f ca="1" t="shared" si="1"/>
        <v>15.1395</v>
      </c>
      <c r="R13" s="10">
        <f ca="1" t="shared" si="1"/>
        <v>-0.695333</v>
      </c>
      <c r="S13" s="10">
        <f ca="1" t="shared" si="1"/>
        <v>3.36656</v>
      </c>
      <c r="T13" s="10">
        <f ca="1" t="shared" si="1"/>
        <v>-0.0256834</v>
      </c>
      <c r="U13" s="10">
        <f ca="1" t="shared" si="1"/>
        <v>-0.695333</v>
      </c>
    </row>
    <row r="14" spans="1:21" ht="12.75">
      <c r="A14" t="s">
        <v>95</v>
      </c>
      <c r="B14" t="s">
        <v>96</v>
      </c>
      <c r="C14" t="s">
        <v>97</v>
      </c>
      <c r="D14" t="s">
        <v>98</v>
      </c>
      <c r="E14" t="s">
        <v>99</v>
      </c>
      <c r="G14">
        <v>10</v>
      </c>
      <c r="I14" s="10">
        <f ca="1" t="shared" si="3"/>
        <v>-0.23</v>
      </c>
      <c r="J14" s="10">
        <f ca="1" t="shared" si="2"/>
        <v>-7.15314</v>
      </c>
      <c r="K14" s="10">
        <f ca="1" t="shared" si="0"/>
        <v>-28.913</v>
      </c>
      <c r="L14" s="10">
        <f ca="1" t="shared" si="0"/>
        <v>-0.518175</v>
      </c>
      <c r="M14" s="10">
        <f ca="1" t="shared" si="0"/>
        <v>-14.479700000000001</v>
      </c>
      <c r="N14" s="10">
        <f ca="1" t="shared" si="0"/>
        <v>0.032275</v>
      </c>
      <c r="O14" s="10">
        <f ca="1" t="shared" si="0"/>
        <v>-0.518175</v>
      </c>
      <c r="P14" s="10">
        <f ca="1" t="shared" si="1"/>
        <v>-11.753200000000001</v>
      </c>
      <c r="Q14" s="10">
        <f ca="1" t="shared" si="1"/>
        <v>54.9995</v>
      </c>
      <c r="R14" s="10">
        <f ca="1" t="shared" si="1"/>
        <v>-0.104027</v>
      </c>
      <c r="S14" s="10">
        <f ca="1" t="shared" si="1"/>
        <v>10.5613</v>
      </c>
      <c r="T14" s="10">
        <f ca="1" t="shared" si="1"/>
        <v>0.045473200000000005</v>
      </c>
      <c r="U14" s="10">
        <f ca="1" t="shared" si="1"/>
        <v>-0.104027</v>
      </c>
    </row>
    <row r="15" spans="1:21" ht="12.75">
      <c r="A15" t="s">
        <v>100</v>
      </c>
      <c r="B15">
        <v>155.947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t="s">
        <v>101</v>
      </c>
      <c r="B16"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>
      <c r="A17" t="s"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t="s">
        <v>102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t="s">
        <v>103</v>
      </c>
      <c r="B19"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>
      <c r="A20" t="s">
        <v>104</v>
      </c>
      <c r="B20">
        <v>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" ht="12.75">
      <c r="A21" t="s">
        <v>105</v>
      </c>
      <c r="B21">
        <v>1</v>
      </c>
    </row>
    <row r="22" spans="1:2" ht="12.75">
      <c r="A22" t="s">
        <v>106</v>
      </c>
      <c r="B22">
        <v>1</v>
      </c>
    </row>
    <row r="23" spans="1:2" ht="12.75">
      <c r="A23" t="s">
        <v>107</v>
      </c>
      <c r="B23">
        <v>0</v>
      </c>
    </row>
    <row r="24" spans="1:2" ht="12.75">
      <c r="A24" t="s">
        <v>108</v>
      </c>
      <c r="B24">
        <v>0</v>
      </c>
    </row>
    <row r="25" spans="1:2" ht="12.75">
      <c r="A25" t="s">
        <v>109</v>
      </c>
      <c r="B25">
        <v>0</v>
      </c>
    </row>
    <row r="26" spans="1:2" ht="12.75">
      <c r="A26" t="s">
        <v>110</v>
      </c>
      <c r="B26">
        <v>0</v>
      </c>
    </row>
    <row r="27" ht="12.75">
      <c r="A27" t="s">
        <v>111</v>
      </c>
    </row>
    <row r="28" spans="1:4" ht="12.75">
      <c r="A28" t="s">
        <v>111</v>
      </c>
      <c r="B28" t="s">
        <v>112</v>
      </c>
      <c r="C28" t="s">
        <v>113</v>
      </c>
      <c r="D28" t="s">
        <v>114</v>
      </c>
    </row>
    <row r="29" spans="2:4" ht="12.75">
      <c r="B29">
        <v>1</v>
      </c>
      <c r="C29" s="1">
        <v>-0.229207</v>
      </c>
      <c r="D29" s="1">
        <v>-0.975971</v>
      </c>
    </row>
    <row r="30" spans="2:4" ht="12.75">
      <c r="B30">
        <v>2</v>
      </c>
      <c r="C30" s="1">
        <v>-0.000999189</v>
      </c>
      <c r="D30" s="1">
        <v>-0.000891504</v>
      </c>
    </row>
    <row r="31" spans="2:4" ht="12.75">
      <c r="B31">
        <v>3</v>
      </c>
      <c r="C31" s="1">
        <v>-0.0030414</v>
      </c>
      <c r="D31" s="1">
        <v>0.00545629</v>
      </c>
    </row>
    <row r="32" spans="2:4" ht="12.75">
      <c r="B32">
        <v>4</v>
      </c>
      <c r="C32" s="1">
        <v>-9.43407E-05</v>
      </c>
      <c r="D32" s="1">
        <v>-6.48929E-05</v>
      </c>
    </row>
    <row r="33" spans="2:4" ht="12.75">
      <c r="B33">
        <v>5</v>
      </c>
      <c r="C33" s="1">
        <v>-0.00146822</v>
      </c>
      <c r="D33" s="1">
        <v>0.00105049</v>
      </c>
    </row>
    <row r="34" spans="2:4" ht="12.75">
      <c r="B34">
        <v>6</v>
      </c>
      <c r="C34" s="1">
        <v>-4.55043E-06</v>
      </c>
      <c r="D34" s="1">
        <v>3.58333E-06</v>
      </c>
    </row>
    <row r="35" spans="2:4" ht="12.75">
      <c r="B35">
        <v>9</v>
      </c>
      <c r="C35" s="1">
        <v>-3.15469E-06</v>
      </c>
      <c r="D35" s="1">
        <v>1.96963E-06</v>
      </c>
    </row>
    <row r="36" spans="2:4" ht="12.75">
      <c r="B36">
        <v>10</v>
      </c>
      <c r="C36" s="1">
        <v>-2.53872E-07</v>
      </c>
      <c r="D36" s="1">
        <v>7.31612E-07</v>
      </c>
    </row>
    <row r="37" spans="2:4" ht="12.75">
      <c r="B37">
        <v>12</v>
      </c>
      <c r="C37" s="1">
        <v>8.26798E-07</v>
      </c>
      <c r="D37" s="1">
        <v>3.791E-07</v>
      </c>
    </row>
    <row r="38" spans="2:4" ht="12.75">
      <c r="B38">
        <v>15</v>
      </c>
      <c r="C38" s="1">
        <v>-4.27552E-08</v>
      </c>
      <c r="D38" s="1">
        <v>-2.83775E-08</v>
      </c>
    </row>
    <row r="39" spans="2:4" ht="12.75">
      <c r="B39">
        <v>18</v>
      </c>
      <c r="C39" s="1">
        <v>3.1892E-10</v>
      </c>
      <c r="D39" s="1">
        <v>-7.51268E-09</v>
      </c>
    </row>
    <row r="40" spans="2:4" ht="12.75">
      <c r="B40">
        <v>20</v>
      </c>
      <c r="C40" s="1">
        <v>1.00864E-08</v>
      </c>
      <c r="D40" s="1">
        <v>1.14428E-08</v>
      </c>
    </row>
    <row r="41" spans="2:4" ht="12.75">
      <c r="B41">
        <v>21</v>
      </c>
      <c r="C41" s="1">
        <v>-2.05771E-08</v>
      </c>
      <c r="D41" s="1">
        <v>-2.27122E-09</v>
      </c>
    </row>
    <row r="42" spans="2:4" ht="12.75">
      <c r="B42">
        <v>25</v>
      </c>
      <c r="C42" s="1">
        <v>-1.08946E-09</v>
      </c>
      <c r="D42" s="1">
        <v>9.33487E-10</v>
      </c>
    </row>
    <row r="43" spans="2:4" ht="12.75">
      <c r="B43">
        <v>27</v>
      </c>
      <c r="C43" s="1">
        <v>5.53347E-11</v>
      </c>
      <c r="D43" s="1">
        <v>1.30296E-09</v>
      </c>
    </row>
    <row r="44" spans="2:4" ht="12.75">
      <c r="B44">
        <v>28</v>
      </c>
      <c r="C44" s="1">
        <v>-7.15102E-12</v>
      </c>
      <c r="D44" s="1">
        <v>3.81519E-10</v>
      </c>
    </row>
    <row r="45" spans="2:4" ht="12.75">
      <c r="B45">
        <v>30</v>
      </c>
      <c r="C45" s="1">
        <v>1.84746E-11</v>
      </c>
      <c r="D45" s="1">
        <v>9.53901E-11</v>
      </c>
    </row>
    <row r="46" ht="12.75">
      <c r="A46" t="s">
        <v>0</v>
      </c>
    </row>
    <row r="47" ht="12.75">
      <c r="A47" t="s">
        <v>0</v>
      </c>
    </row>
    <row r="48" spans="1:3" ht="12.75">
      <c r="A48" t="s">
        <v>130</v>
      </c>
      <c r="B48" t="s">
        <v>83</v>
      </c>
      <c r="C48" t="s">
        <v>51</v>
      </c>
    </row>
    <row r="49" spans="1:2" ht="12.75">
      <c r="A49" t="s">
        <v>84</v>
      </c>
      <c r="B49">
        <v>4126106</v>
      </c>
    </row>
    <row r="50" spans="1:2" ht="12.75">
      <c r="A50" t="s">
        <v>85</v>
      </c>
      <c r="B50">
        <v>4126166</v>
      </c>
    </row>
    <row r="51" spans="1:2" ht="12.75">
      <c r="A51" t="s">
        <v>86</v>
      </c>
      <c r="B51">
        <v>125005</v>
      </c>
    </row>
    <row r="52" spans="1:2" ht="12.75">
      <c r="A52" t="s">
        <v>87</v>
      </c>
      <c r="B52">
        <v>1</v>
      </c>
    </row>
    <row r="53" spans="1:2" ht="12.75">
      <c r="A53" t="s">
        <v>88</v>
      </c>
      <c r="B53">
        <v>0</v>
      </c>
    </row>
    <row r="54" spans="1:2" ht="12.75">
      <c r="A54" t="s">
        <v>89</v>
      </c>
      <c r="B54">
        <v>0</v>
      </c>
    </row>
    <row r="55" spans="1:2" ht="12.75">
      <c r="A55" t="s">
        <v>90</v>
      </c>
      <c r="B55">
        <v>-0.03</v>
      </c>
    </row>
    <row r="56" spans="1:2" ht="12.75">
      <c r="A56" t="s">
        <v>91</v>
      </c>
      <c r="B56">
        <v>-5.4208</v>
      </c>
    </row>
    <row r="57" spans="1:2" ht="12.75">
      <c r="A57" t="s">
        <v>92</v>
      </c>
      <c r="B57" s="1">
        <v>9.02392E-05</v>
      </c>
    </row>
    <row r="58" spans="1:2" ht="12.75">
      <c r="A58" t="s">
        <v>93</v>
      </c>
      <c r="B58" s="1">
        <v>0</v>
      </c>
    </row>
    <row r="59" spans="1:2" ht="12.75">
      <c r="A59" t="s">
        <v>94</v>
      </c>
      <c r="B59" s="1">
        <v>0</v>
      </c>
    </row>
    <row r="60" ht="12.75">
      <c r="A60" t="s">
        <v>0</v>
      </c>
    </row>
    <row r="61" spans="1:5" ht="12.75">
      <c r="A61" t="s">
        <v>95</v>
      </c>
      <c r="B61" t="s">
        <v>96</v>
      </c>
      <c r="C61" t="s">
        <v>97</v>
      </c>
      <c r="D61" t="s">
        <v>98</v>
      </c>
      <c r="E61" t="s">
        <v>99</v>
      </c>
    </row>
    <row r="62" spans="1:2" ht="12.75">
      <c r="A62" t="s">
        <v>100</v>
      </c>
      <c r="B62">
        <v>155.947</v>
      </c>
    </row>
    <row r="63" spans="1:2" ht="12.75">
      <c r="A63" t="s">
        <v>101</v>
      </c>
      <c r="B63">
        <v>0</v>
      </c>
    </row>
    <row r="64" ht="12.75">
      <c r="A64" t="s">
        <v>0</v>
      </c>
    </row>
    <row r="65" ht="12.75">
      <c r="A65" t="s">
        <v>102</v>
      </c>
    </row>
    <row r="66" spans="1:2" ht="12.75">
      <c r="A66" t="s">
        <v>103</v>
      </c>
      <c r="B66">
        <v>0</v>
      </c>
    </row>
    <row r="67" spans="1:2" ht="12.75">
      <c r="A67" t="s">
        <v>104</v>
      </c>
      <c r="B67">
        <v>1</v>
      </c>
    </row>
    <row r="68" spans="1:2" ht="12.75">
      <c r="A68" t="s">
        <v>105</v>
      </c>
      <c r="B68">
        <v>1</v>
      </c>
    </row>
    <row r="69" spans="1:2" ht="12.75">
      <c r="A69" t="s">
        <v>106</v>
      </c>
      <c r="B69">
        <v>1</v>
      </c>
    </row>
    <row r="70" spans="1:2" ht="12.75">
      <c r="A70" t="s">
        <v>107</v>
      </c>
      <c r="B70">
        <v>0</v>
      </c>
    </row>
    <row r="71" spans="1:2" ht="12.75">
      <c r="A71" t="s">
        <v>108</v>
      </c>
      <c r="B71">
        <v>0</v>
      </c>
    </row>
    <row r="72" spans="1:2" ht="12.75">
      <c r="A72" t="s">
        <v>109</v>
      </c>
      <c r="B72">
        <v>0</v>
      </c>
    </row>
    <row r="73" spans="1:2" ht="12.75">
      <c r="A73" t="s">
        <v>110</v>
      </c>
      <c r="B73">
        <v>0</v>
      </c>
    </row>
    <row r="74" ht="12.75">
      <c r="A74" t="s">
        <v>111</v>
      </c>
    </row>
    <row r="75" spans="1:4" ht="12.75">
      <c r="A75" t="s">
        <v>111</v>
      </c>
      <c r="B75" t="s">
        <v>112</v>
      </c>
      <c r="C75" t="s">
        <v>113</v>
      </c>
      <c r="D75" t="s">
        <v>114</v>
      </c>
    </row>
    <row r="76" spans="2:4" ht="12.75">
      <c r="B76">
        <v>1</v>
      </c>
      <c r="C76" s="1">
        <v>-0.948344</v>
      </c>
      <c r="D76" s="1">
        <v>-0.319175</v>
      </c>
    </row>
    <row r="77" spans="2:4" ht="12.75">
      <c r="B77">
        <v>2</v>
      </c>
      <c r="C77" s="1">
        <v>-0.00429839</v>
      </c>
      <c r="D77" s="1">
        <v>-0.00335035</v>
      </c>
    </row>
    <row r="78" spans="2:4" ht="12.75">
      <c r="B78">
        <v>3</v>
      </c>
      <c r="C78" s="1">
        <v>-0.000779864</v>
      </c>
      <c r="D78" s="1">
        <v>0.0016377</v>
      </c>
    </row>
    <row r="79" spans="2:4" ht="12.75">
      <c r="B79">
        <v>4</v>
      </c>
      <c r="C79" s="1">
        <v>-0.000109577</v>
      </c>
      <c r="D79" s="1">
        <v>4.46264E-05</v>
      </c>
    </row>
    <row r="80" spans="2:4" ht="12.75">
      <c r="B80">
        <v>5</v>
      </c>
      <c r="C80" s="1">
        <v>-0.000353809</v>
      </c>
      <c r="D80" s="1">
        <v>0.000301829</v>
      </c>
    </row>
    <row r="81" spans="2:4" ht="12.75">
      <c r="B81">
        <v>6</v>
      </c>
      <c r="C81" s="1">
        <v>-3.67976E-05</v>
      </c>
      <c r="D81" s="1">
        <v>-4.56917E-06</v>
      </c>
    </row>
    <row r="82" spans="2:4" ht="12.75">
      <c r="B82">
        <v>9</v>
      </c>
      <c r="C82" s="1">
        <v>-6.94966E-06</v>
      </c>
      <c r="D82" s="1">
        <v>-8.8935E-06</v>
      </c>
    </row>
    <row r="83" spans="2:4" ht="12.75">
      <c r="B83">
        <v>10</v>
      </c>
      <c r="C83" s="1">
        <v>2.0711E-07</v>
      </c>
      <c r="D83" s="1">
        <v>9.99569E-07</v>
      </c>
    </row>
    <row r="84" spans="2:4" ht="12.75">
      <c r="B84">
        <v>12</v>
      </c>
      <c r="C84" s="1">
        <v>-5.65127E-07</v>
      </c>
      <c r="D84" s="1">
        <v>-1.85451E-06</v>
      </c>
    </row>
    <row r="85" spans="2:4" ht="12.75">
      <c r="B85">
        <v>15</v>
      </c>
      <c r="C85" s="1">
        <v>-1.6898E-09</v>
      </c>
      <c r="D85" s="1">
        <v>9.72953E-08</v>
      </c>
    </row>
    <row r="86" spans="2:4" ht="12.75">
      <c r="B86">
        <v>18</v>
      </c>
      <c r="C86" s="1">
        <v>-2.25908E-09</v>
      </c>
      <c r="D86" s="1">
        <v>-5.89297E-09</v>
      </c>
    </row>
    <row r="87" spans="2:4" ht="12.75">
      <c r="B87">
        <v>20</v>
      </c>
      <c r="C87" s="1">
        <v>-2.09904E-08</v>
      </c>
      <c r="D87" s="1">
        <v>-3.83524E-08</v>
      </c>
    </row>
    <row r="88" spans="2:4" ht="12.75">
      <c r="B88">
        <v>21</v>
      </c>
      <c r="C88" s="1">
        <v>-2.34699E-08</v>
      </c>
      <c r="D88" s="1">
        <v>7.846E-09</v>
      </c>
    </row>
    <row r="89" spans="2:4" ht="12.75">
      <c r="B89">
        <v>25</v>
      </c>
      <c r="C89" s="1">
        <v>-2.4732E-11</v>
      </c>
      <c r="D89" s="1">
        <v>-1.29041E-09</v>
      </c>
    </row>
    <row r="90" spans="2:4" ht="12.75">
      <c r="B90">
        <v>27</v>
      </c>
      <c r="C90" s="1">
        <v>-1.83868E-09</v>
      </c>
      <c r="D90" s="1">
        <v>1.0442E-09</v>
      </c>
    </row>
    <row r="91" spans="2:4" ht="12.75">
      <c r="B91">
        <v>28</v>
      </c>
      <c r="C91" s="1">
        <v>7.97581E-10</v>
      </c>
      <c r="D91" s="1">
        <v>-2.72815E-10</v>
      </c>
    </row>
    <row r="92" spans="2:4" ht="12.75">
      <c r="B92">
        <v>30</v>
      </c>
      <c r="C92" s="1">
        <v>2.2236E-10</v>
      </c>
      <c r="D92" s="1">
        <v>-2.80605E-12</v>
      </c>
    </row>
    <row r="93" ht="12.75">
      <c r="A93" t="s">
        <v>0</v>
      </c>
    </row>
    <row r="94" ht="12.75">
      <c r="A94" t="s">
        <v>0</v>
      </c>
    </row>
    <row r="95" spans="1:3" ht="12.75">
      <c r="A95" t="s">
        <v>130</v>
      </c>
      <c r="B95" t="s">
        <v>83</v>
      </c>
      <c r="C95" t="s">
        <v>51</v>
      </c>
    </row>
    <row r="96" spans="1:2" ht="12.75">
      <c r="A96" t="s">
        <v>84</v>
      </c>
      <c r="B96">
        <v>4126106</v>
      </c>
    </row>
    <row r="97" spans="1:2" ht="12.75">
      <c r="A97" t="s">
        <v>85</v>
      </c>
      <c r="B97">
        <v>4126199</v>
      </c>
    </row>
    <row r="98" spans="1:2" ht="12.75">
      <c r="A98" t="s">
        <v>86</v>
      </c>
      <c r="B98">
        <v>125005</v>
      </c>
    </row>
    <row r="99" spans="1:2" ht="12.75">
      <c r="A99" t="s">
        <v>87</v>
      </c>
      <c r="B99">
        <v>1</v>
      </c>
    </row>
    <row r="100" spans="1:2" ht="12.75">
      <c r="A100" t="s">
        <v>88</v>
      </c>
      <c r="B100">
        <v>0</v>
      </c>
    </row>
    <row r="101" spans="1:2" ht="12.75">
      <c r="A101" t="s">
        <v>89</v>
      </c>
      <c r="B101">
        <v>0</v>
      </c>
    </row>
    <row r="102" spans="1:2" ht="12.75">
      <c r="A102" t="s">
        <v>90</v>
      </c>
      <c r="B102">
        <v>0.78</v>
      </c>
    </row>
    <row r="103" spans="1:2" ht="12.75">
      <c r="A103" t="s">
        <v>91</v>
      </c>
      <c r="B103">
        <v>-96.3238</v>
      </c>
    </row>
    <row r="104" spans="1:2" ht="12.75">
      <c r="A104" t="s">
        <v>92</v>
      </c>
      <c r="B104" s="1">
        <v>0.000744815</v>
      </c>
    </row>
    <row r="105" spans="1:2" ht="12.75">
      <c r="A105" t="s">
        <v>93</v>
      </c>
      <c r="B105" s="1">
        <v>0</v>
      </c>
    </row>
    <row r="106" spans="1:2" ht="12.75">
      <c r="A106" t="s">
        <v>94</v>
      </c>
      <c r="B106" s="1">
        <v>0</v>
      </c>
    </row>
    <row r="107" ht="12.75">
      <c r="A107" t="s">
        <v>0</v>
      </c>
    </row>
    <row r="108" spans="1:5" ht="12.75">
      <c r="A108" t="s">
        <v>95</v>
      </c>
      <c r="B108" t="s">
        <v>96</v>
      </c>
      <c r="C108" t="s">
        <v>97</v>
      </c>
      <c r="D108" t="s">
        <v>98</v>
      </c>
      <c r="E108" t="s">
        <v>99</v>
      </c>
    </row>
    <row r="109" spans="1:2" ht="12.75">
      <c r="A109" t="s">
        <v>100</v>
      </c>
      <c r="B109">
        <v>155.947</v>
      </c>
    </row>
    <row r="110" spans="1:2" ht="12.75">
      <c r="A110" t="s">
        <v>101</v>
      </c>
      <c r="B110">
        <v>0</v>
      </c>
    </row>
    <row r="111" ht="12.75">
      <c r="A111" t="s">
        <v>0</v>
      </c>
    </row>
    <row r="112" ht="12.75">
      <c r="A112" t="s">
        <v>102</v>
      </c>
    </row>
    <row r="113" spans="1:2" ht="12.75">
      <c r="A113" t="s">
        <v>103</v>
      </c>
      <c r="B113">
        <v>0</v>
      </c>
    </row>
    <row r="114" spans="1:2" ht="12.75">
      <c r="A114" t="s">
        <v>104</v>
      </c>
      <c r="B114">
        <v>1</v>
      </c>
    </row>
    <row r="115" spans="1:2" ht="12.75">
      <c r="A115" t="s">
        <v>105</v>
      </c>
      <c r="B115">
        <v>1</v>
      </c>
    </row>
    <row r="116" spans="1:2" ht="12.75">
      <c r="A116" t="s">
        <v>106</v>
      </c>
      <c r="B116">
        <v>1</v>
      </c>
    </row>
    <row r="117" spans="1:2" ht="12.75">
      <c r="A117" t="s">
        <v>107</v>
      </c>
      <c r="B117">
        <v>0</v>
      </c>
    </row>
    <row r="118" spans="1:2" ht="12.75">
      <c r="A118" t="s">
        <v>108</v>
      </c>
      <c r="B118">
        <v>0</v>
      </c>
    </row>
    <row r="119" spans="1:2" ht="12.75">
      <c r="A119" t="s">
        <v>109</v>
      </c>
      <c r="B119">
        <v>0</v>
      </c>
    </row>
    <row r="120" spans="1:2" ht="12.75">
      <c r="A120" t="s">
        <v>110</v>
      </c>
      <c r="B120">
        <v>0</v>
      </c>
    </row>
    <row r="121" ht="12.75">
      <c r="A121" t="s">
        <v>111</v>
      </c>
    </row>
    <row r="122" spans="1:4" ht="12.75">
      <c r="A122" t="s">
        <v>111</v>
      </c>
      <c r="B122" t="s">
        <v>112</v>
      </c>
      <c r="C122" t="s">
        <v>113</v>
      </c>
      <c r="D122" t="s">
        <v>114</v>
      </c>
    </row>
    <row r="123" spans="2:4" ht="12.75">
      <c r="B123">
        <v>1</v>
      </c>
      <c r="C123" s="1">
        <v>-0.304625</v>
      </c>
      <c r="D123" s="1">
        <v>0.953126</v>
      </c>
    </row>
    <row r="124" spans="2:4" ht="12.75">
      <c r="B124">
        <v>2</v>
      </c>
      <c r="C124" s="1">
        <v>-0.00109143</v>
      </c>
      <c r="D124" s="1">
        <v>-0.000670336</v>
      </c>
    </row>
    <row r="125" spans="2:4" ht="12.75">
      <c r="B125">
        <v>3</v>
      </c>
      <c r="C125" s="1">
        <v>0.00324548</v>
      </c>
      <c r="D125" s="1">
        <v>-0.00550081</v>
      </c>
    </row>
    <row r="126" spans="2:4" ht="12.75">
      <c r="B126">
        <v>4</v>
      </c>
      <c r="C126" s="1">
        <v>7.58855E-05</v>
      </c>
      <c r="D126" s="1">
        <v>3.71034E-05</v>
      </c>
    </row>
    <row r="127" spans="2:4" ht="12.75">
      <c r="B127">
        <v>5</v>
      </c>
      <c r="C127" s="1">
        <v>0.00148589</v>
      </c>
      <c r="D127" s="1">
        <v>-0.00104566</v>
      </c>
    </row>
    <row r="128" spans="2:4" ht="12.75">
      <c r="B128">
        <v>6</v>
      </c>
      <c r="C128" s="1">
        <v>-6.76933E-06</v>
      </c>
      <c r="D128" s="1">
        <v>-1.01089E-05</v>
      </c>
    </row>
    <row r="129" spans="2:4" ht="12.75">
      <c r="B129">
        <v>9</v>
      </c>
      <c r="C129" s="1">
        <v>2.07032E-06</v>
      </c>
      <c r="D129" s="1">
        <v>1.44469E-06</v>
      </c>
    </row>
    <row r="130" spans="2:4" ht="12.75">
      <c r="B130">
        <v>10</v>
      </c>
      <c r="C130" s="1">
        <v>2.96487E-07</v>
      </c>
      <c r="D130" s="1">
        <v>-3.82387E-08</v>
      </c>
    </row>
    <row r="131" spans="2:4" ht="12.75">
      <c r="B131">
        <v>12</v>
      </c>
      <c r="C131" s="1">
        <v>-1.10833E-07</v>
      </c>
      <c r="D131" s="1">
        <v>9.58157E-08</v>
      </c>
    </row>
    <row r="132" spans="2:4" ht="12.75">
      <c r="B132">
        <v>15</v>
      </c>
      <c r="C132" s="1">
        <v>-3.20299E-09</v>
      </c>
      <c r="D132" s="1">
        <v>-2.87592E-08</v>
      </c>
    </row>
    <row r="133" spans="2:4" ht="12.75">
      <c r="B133">
        <v>18</v>
      </c>
      <c r="C133" s="1">
        <v>2.00909E-09</v>
      </c>
      <c r="D133" s="1">
        <v>-6.7301E-09</v>
      </c>
    </row>
    <row r="134" spans="2:4" ht="12.75">
      <c r="B134">
        <v>20</v>
      </c>
      <c r="C134" s="1">
        <v>-3.58606E-09</v>
      </c>
      <c r="D134" s="1">
        <v>-3.61623E-09</v>
      </c>
    </row>
    <row r="135" spans="2:4" ht="12.75">
      <c r="B135">
        <v>21</v>
      </c>
      <c r="C135" s="1">
        <v>6.63014E-10</v>
      </c>
      <c r="D135" s="1">
        <v>1.33664E-09</v>
      </c>
    </row>
    <row r="136" spans="2:4" ht="12.75">
      <c r="B136">
        <v>25</v>
      </c>
      <c r="C136" s="1">
        <v>3.19102E-10</v>
      </c>
      <c r="D136" s="1">
        <v>-3.97409E-10</v>
      </c>
    </row>
    <row r="137" spans="2:4" ht="12.75">
      <c r="B137">
        <v>27</v>
      </c>
      <c r="C137" s="1">
        <v>-2.51497E-10</v>
      </c>
      <c r="D137" s="1">
        <v>-1.41222E-10</v>
      </c>
    </row>
    <row r="138" spans="2:4" ht="12.75">
      <c r="B138">
        <v>28</v>
      </c>
      <c r="C138" s="1">
        <v>1.7865E-11</v>
      </c>
      <c r="D138" s="1">
        <v>-3.17421E-11</v>
      </c>
    </row>
    <row r="139" spans="2:4" ht="12.75">
      <c r="B139">
        <v>30</v>
      </c>
      <c r="C139" s="1">
        <v>2.71081E-12</v>
      </c>
      <c r="D139" s="1">
        <v>-2.79168E-12</v>
      </c>
    </row>
    <row r="140" ht="12.75">
      <c r="A140" t="s">
        <v>0</v>
      </c>
    </row>
    <row r="141" ht="12.75">
      <c r="A141" t="s">
        <v>0</v>
      </c>
    </row>
    <row r="142" spans="1:3" ht="12.75">
      <c r="A142" t="s">
        <v>130</v>
      </c>
      <c r="B142" t="s">
        <v>83</v>
      </c>
      <c r="C142" t="s">
        <v>51</v>
      </c>
    </row>
    <row r="143" spans="1:2" ht="12.75">
      <c r="A143" t="s">
        <v>84</v>
      </c>
      <c r="B143">
        <v>4126106</v>
      </c>
    </row>
    <row r="144" spans="1:2" ht="12.75">
      <c r="A144" t="s">
        <v>85</v>
      </c>
      <c r="B144">
        <v>4126232</v>
      </c>
    </row>
    <row r="145" spans="1:2" ht="12.75">
      <c r="A145" t="s">
        <v>86</v>
      </c>
      <c r="B145">
        <v>125005</v>
      </c>
    </row>
    <row r="146" spans="1:2" ht="12.75">
      <c r="A146" t="s">
        <v>87</v>
      </c>
      <c r="B146">
        <v>1</v>
      </c>
    </row>
    <row r="147" spans="1:2" ht="12.75">
      <c r="A147" t="s">
        <v>88</v>
      </c>
      <c r="B147">
        <v>0</v>
      </c>
    </row>
    <row r="148" spans="1:2" ht="12.75">
      <c r="A148" t="s">
        <v>89</v>
      </c>
      <c r="B148">
        <v>0</v>
      </c>
    </row>
    <row r="149" spans="1:2" ht="12.75">
      <c r="A149" t="s">
        <v>90</v>
      </c>
      <c r="B149">
        <v>1.58</v>
      </c>
    </row>
    <row r="150" spans="1:2" ht="12.75">
      <c r="A150" t="s">
        <v>91</v>
      </c>
      <c r="B150">
        <v>-99.7682</v>
      </c>
    </row>
    <row r="151" spans="1:2" ht="12.75">
      <c r="A151" t="s">
        <v>92</v>
      </c>
      <c r="B151" s="1">
        <v>0.00149323</v>
      </c>
    </row>
    <row r="152" spans="1:2" ht="12.75">
      <c r="A152" t="s">
        <v>93</v>
      </c>
      <c r="B152" s="1">
        <v>0</v>
      </c>
    </row>
    <row r="153" spans="1:2" ht="12.75">
      <c r="A153" t="s">
        <v>94</v>
      </c>
      <c r="B153" s="1">
        <v>0</v>
      </c>
    </row>
    <row r="154" ht="12.75">
      <c r="A154" t="s">
        <v>0</v>
      </c>
    </row>
    <row r="155" spans="1:5" ht="12.75">
      <c r="A155" t="s">
        <v>95</v>
      </c>
      <c r="B155" t="s">
        <v>96</v>
      </c>
      <c r="C155" t="s">
        <v>97</v>
      </c>
      <c r="D155" t="s">
        <v>98</v>
      </c>
      <c r="E155" t="s">
        <v>99</v>
      </c>
    </row>
    <row r="156" spans="1:2" ht="12.75">
      <c r="A156" t="s">
        <v>100</v>
      </c>
      <c r="B156">
        <v>155.947</v>
      </c>
    </row>
    <row r="157" spans="1:2" ht="12.75">
      <c r="A157" t="s">
        <v>101</v>
      </c>
      <c r="B157">
        <v>0</v>
      </c>
    </row>
    <row r="158" ht="12.75">
      <c r="A158" t="s">
        <v>0</v>
      </c>
    </row>
    <row r="159" ht="12.75">
      <c r="A159" t="s">
        <v>102</v>
      </c>
    </row>
    <row r="160" spans="1:2" ht="12.75">
      <c r="A160" t="s">
        <v>103</v>
      </c>
      <c r="B160">
        <v>0</v>
      </c>
    </row>
    <row r="161" spans="1:2" ht="12.75">
      <c r="A161" t="s">
        <v>104</v>
      </c>
      <c r="B161">
        <v>1</v>
      </c>
    </row>
    <row r="162" spans="1:2" ht="12.75">
      <c r="A162" t="s">
        <v>105</v>
      </c>
      <c r="B162">
        <v>1</v>
      </c>
    </row>
    <row r="163" spans="1:2" ht="12.75">
      <c r="A163" t="s">
        <v>106</v>
      </c>
      <c r="B163">
        <v>1</v>
      </c>
    </row>
    <row r="164" spans="1:2" ht="12.75">
      <c r="A164" t="s">
        <v>107</v>
      </c>
      <c r="B164">
        <v>0</v>
      </c>
    </row>
    <row r="165" spans="1:2" ht="12.75">
      <c r="A165" t="s">
        <v>108</v>
      </c>
      <c r="B165">
        <v>0</v>
      </c>
    </row>
    <row r="166" spans="1:2" ht="12.75">
      <c r="A166" t="s">
        <v>109</v>
      </c>
      <c r="B166">
        <v>0</v>
      </c>
    </row>
    <row r="167" spans="1:2" ht="12.75">
      <c r="A167" t="s">
        <v>110</v>
      </c>
      <c r="B167">
        <v>0</v>
      </c>
    </row>
    <row r="168" ht="12.75">
      <c r="A168" t="s">
        <v>111</v>
      </c>
    </row>
    <row r="169" spans="1:4" ht="12.75">
      <c r="A169" t="s">
        <v>111</v>
      </c>
      <c r="B169" t="s">
        <v>112</v>
      </c>
      <c r="C169" t="s">
        <v>113</v>
      </c>
      <c r="D169" t="s">
        <v>114</v>
      </c>
    </row>
    <row r="170" spans="2:4" ht="12.75">
      <c r="B170">
        <v>1</v>
      </c>
      <c r="C170" s="1">
        <v>-0.246824</v>
      </c>
      <c r="D170" s="1">
        <v>0.969473</v>
      </c>
    </row>
    <row r="171" spans="2:4" ht="12.75">
      <c r="B171">
        <v>2</v>
      </c>
      <c r="C171" s="1">
        <v>-0.000813483</v>
      </c>
      <c r="D171" s="1">
        <v>-0.000546609</v>
      </c>
    </row>
    <row r="172" spans="2:4" ht="12.75">
      <c r="B172">
        <v>3</v>
      </c>
      <c r="C172" s="1">
        <v>0.003342</v>
      </c>
      <c r="D172" s="1">
        <v>-0.00566514</v>
      </c>
    </row>
    <row r="173" spans="2:4" ht="12.75">
      <c r="B173">
        <v>4</v>
      </c>
      <c r="C173" s="1">
        <v>9.06971E-05</v>
      </c>
      <c r="D173" s="1">
        <v>3.05656E-05</v>
      </c>
    </row>
    <row r="174" spans="2:4" ht="12.75">
      <c r="B174">
        <v>5</v>
      </c>
      <c r="C174" s="1">
        <v>0.00152387</v>
      </c>
      <c r="D174" s="1">
        <v>-0.00107155</v>
      </c>
    </row>
    <row r="175" spans="2:4" ht="12.75">
      <c r="B175">
        <v>6</v>
      </c>
      <c r="C175" s="1">
        <v>-2.20378E-06</v>
      </c>
      <c r="D175" s="1">
        <v>-1.0798E-05</v>
      </c>
    </row>
    <row r="176" spans="2:4" ht="12.75">
      <c r="B176">
        <v>9</v>
      </c>
      <c r="C176" s="1">
        <v>3.1235E-06</v>
      </c>
      <c r="D176" s="1">
        <v>3.60892E-09</v>
      </c>
    </row>
    <row r="177" spans="2:4" ht="12.75">
      <c r="B177">
        <v>10</v>
      </c>
      <c r="C177" s="1">
        <v>-5.75788E-09</v>
      </c>
      <c r="D177" s="1">
        <v>8.33065E-09</v>
      </c>
    </row>
    <row r="178" spans="2:4" ht="12.75">
      <c r="B178">
        <v>12</v>
      </c>
      <c r="C178" s="1">
        <v>-3.1382E-08</v>
      </c>
      <c r="D178" s="1">
        <v>3.15891E-08</v>
      </c>
    </row>
    <row r="179" spans="2:4" ht="12.75">
      <c r="B179">
        <v>15</v>
      </c>
      <c r="C179" s="1">
        <v>3.3021E-08</v>
      </c>
      <c r="D179" s="1">
        <v>2.91868E-08</v>
      </c>
    </row>
    <row r="180" spans="2:4" ht="12.75">
      <c r="B180">
        <v>18</v>
      </c>
      <c r="C180" s="1">
        <v>-2.79906E-09</v>
      </c>
      <c r="D180" s="1">
        <v>-4.01661E-09</v>
      </c>
    </row>
    <row r="181" spans="2:4" ht="12.75">
      <c r="B181">
        <v>20</v>
      </c>
      <c r="C181" s="1">
        <v>-1.71644E-09</v>
      </c>
      <c r="D181" s="1">
        <v>1.70253E-09</v>
      </c>
    </row>
    <row r="182" spans="2:4" ht="12.75">
      <c r="B182">
        <v>21</v>
      </c>
      <c r="C182" s="1">
        <v>-1.66296E-10</v>
      </c>
      <c r="D182" s="1">
        <v>-5.19509E-11</v>
      </c>
    </row>
    <row r="183" spans="2:4" ht="12.75">
      <c r="B183">
        <v>25</v>
      </c>
      <c r="C183" s="1">
        <v>1.90437E-10</v>
      </c>
      <c r="D183" s="1">
        <v>-2.08723E-10</v>
      </c>
    </row>
    <row r="184" spans="2:4" ht="12.75">
      <c r="B184">
        <v>27</v>
      </c>
      <c r="C184" s="1">
        <v>-5.49244E-11</v>
      </c>
      <c r="D184" s="1">
        <v>1.14807E-11</v>
      </c>
    </row>
    <row r="185" spans="2:4" ht="12.75">
      <c r="B185">
        <v>28</v>
      </c>
      <c r="C185" s="1">
        <v>-3.78132E-11</v>
      </c>
      <c r="D185" s="1">
        <v>3.29861E-11</v>
      </c>
    </row>
    <row r="186" spans="2:4" ht="12.75">
      <c r="B186">
        <v>30</v>
      </c>
      <c r="C186" s="1">
        <v>3.07033E-12</v>
      </c>
      <c r="D186" s="1">
        <v>-6.24552E-12</v>
      </c>
    </row>
    <row r="187" ht="12.75">
      <c r="A187" t="s">
        <v>0</v>
      </c>
    </row>
    <row r="188" ht="12.75">
      <c r="A188" t="s">
        <v>0</v>
      </c>
    </row>
    <row r="189" spans="1:3" ht="12.75">
      <c r="A189" t="s">
        <v>130</v>
      </c>
      <c r="B189" t="s">
        <v>83</v>
      </c>
      <c r="C189" t="s">
        <v>51</v>
      </c>
    </row>
    <row r="190" spans="1:2" ht="12.75">
      <c r="A190" t="s">
        <v>84</v>
      </c>
      <c r="B190">
        <v>4126106</v>
      </c>
    </row>
    <row r="191" spans="1:2" ht="12.75">
      <c r="A191" t="s">
        <v>85</v>
      </c>
      <c r="B191">
        <v>4126265</v>
      </c>
    </row>
    <row r="192" spans="1:2" ht="12.75">
      <c r="A192" t="s">
        <v>86</v>
      </c>
      <c r="B192">
        <v>125005</v>
      </c>
    </row>
    <row r="193" spans="1:2" ht="12.75">
      <c r="A193" t="s">
        <v>87</v>
      </c>
      <c r="B193">
        <v>1</v>
      </c>
    </row>
    <row r="194" spans="1:2" ht="12.75">
      <c r="A194" t="s">
        <v>88</v>
      </c>
      <c r="B194">
        <v>0</v>
      </c>
    </row>
    <row r="195" spans="1:2" ht="12.75">
      <c r="A195" t="s">
        <v>89</v>
      </c>
      <c r="B195">
        <v>0</v>
      </c>
    </row>
    <row r="196" spans="1:2" ht="12.75">
      <c r="A196" t="s">
        <v>90</v>
      </c>
      <c r="B196">
        <v>2.39</v>
      </c>
    </row>
    <row r="197" spans="1:2" ht="12.75">
      <c r="A197" t="s">
        <v>91</v>
      </c>
      <c r="B197">
        <v>-100.9107</v>
      </c>
    </row>
    <row r="198" spans="1:2" ht="12.75">
      <c r="A198" t="s">
        <v>92</v>
      </c>
      <c r="B198" s="1">
        <v>0.00224369</v>
      </c>
    </row>
    <row r="199" spans="1:2" ht="12.75">
      <c r="A199" t="s">
        <v>93</v>
      </c>
      <c r="B199" s="1">
        <v>0</v>
      </c>
    </row>
    <row r="200" spans="1:2" ht="12.75">
      <c r="A200" t="s">
        <v>94</v>
      </c>
      <c r="B200" s="1">
        <v>0</v>
      </c>
    </row>
    <row r="201" ht="12.75">
      <c r="A201" t="s">
        <v>0</v>
      </c>
    </row>
    <row r="202" spans="1:5" ht="12.75">
      <c r="A202" t="s">
        <v>95</v>
      </c>
      <c r="B202" t="s">
        <v>96</v>
      </c>
      <c r="C202" t="s">
        <v>97</v>
      </c>
      <c r="D202" t="s">
        <v>98</v>
      </c>
      <c r="E202" t="s">
        <v>99</v>
      </c>
    </row>
    <row r="203" spans="1:2" ht="12.75">
      <c r="A203" t="s">
        <v>100</v>
      </c>
      <c r="B203">
        <v>155.947</v>
      </c>
    </row>
    <row r="204" spans="1:2" ht="12.75">
      <c r="A204" t="s">
        <v>101</v>
      </c>
      <c r="B204">
        <v>0</v>
      </c>
    </row>
    <row r="205" ht="12.75">
      <c r="A205" t="s">
        <v>0</v>
      </c>
    </row>
    <row r="206" ht="12.75">
      <c r="A206" t="s">
        <v>102</v>
      </c>
    </row>
    <row r="207" spans="1:2" ht="12.75">
      <c r="A207" t="s">
        <v>103</v>
      </c>
      <c r="B207">
        <v>0</v>
      </c>
    </row>
    <row r="208" spans="1:2" ht="12.75">
      <c r="A208" t="s">
        <v>104</v>
      </c>
      <c r="B208">
        <v>1</v>
      </c>
    </row>
    <row r="209" spans="1:2" ht="12.75">
      <c r="A209" t="s">
        <v>105</v>
      </c>
      <c r="B209">
        <v>1</v>
      </c>
    </row>
    <row r="210" spans="1:2" ht="12.75">
      <c r="A210" t="s">
        <v>106</v>
      </c>
      <c r="B210">
        <v>1</v>
      </c>
    </row>
    <row r="211" spans="1:2" ht="12.75">
      <c r="A211" t="s">
        <v>107</v>
      </c>
      <c r="B211">
        <v>0</v>
      </c>
    </row>
    <row r="212" spans="1:2" ht="12.75">
      <c r="A212" t="s">
        <v>108</v>
      </c>
      <c r="B212">
        <v>0</v>
      </c>
    </row>
    <row r="213" spans="1:2" ht="12.75">
      <c r="A213" t="s">
        <v>109</v>
      </c>
      <c r="B213">
        <v>0</v>
      </c>
    </row>
    <row r="214" spans="1:2" ht="12.75">
      <c r="A214" t="s">
        <v>110</v>
      </c>
      <c r="B214">
        <v>0</v>
      </c>
    </row>
    <row r="215" ht="12.75">
      <c r="A215" t="s">
        <v>111</v>
      </c>
    </row>
    <row r="216" spans="1:4" ht="12.75">
      <c r="A216" t="s">
        <v>111</v>
      </c>
      <c r="B216" t="s">
        <v>112</v>
      </c>
      <c r="C216" t="s">
        <v>113</v>
      </c>
      <c r="D216" t="s">
        <v>114</v>
      </c>
    </row>
    <row r="217" spans="2:4" ht="12.75">
      <c r="B217">
        <v>1</v>
      </c>
      <c r="C217" s="1">
        <v>-0.227285</v>
      </c>
      <c r="D217" s="1">
        <v>0.973902</v>
      </c>
    </row>
    <row r="218" spans="2:4" ht="12.75">
      <c r="B218">
        <v>2</v>
      </c>
      <c r="C218" s="1">
        <v>-0.000795049</v>
      </c>
      <c r="D218" s="1">
        <v>-0.000444149</v>
      </c>
    </row>
    <row r="219" spans="2:4" ht="12.75">
      <c r="B219">
        <v>3</v>
      </c>
      <c r="C219" s="1">
        <v>0.00333255</v>
      </c>
      <c r="D219" s="1">
        <v>-0.00567478</v>
      </c>
    </row>
    <row r="220" spans="2:4" ht="12.75">
      <c r="B220">
        <v>4</v>
      </c>
      <c r="C220" s="1">
        <v>9.68573E-05</v>
      </c>
      <c r="D220" s="1">
        <v>2.62379E-05</v>
      </c>
    </row>
    <row r="221" spans="2:4" ht="12.75">
      <c r="B221">
        <v>5</v>
      </c>
      <c r="C221" s="1">
        <v>0.00152359</v>
      </c>
      <c r="D221" s="1">
        <v>-0.00106939</v>
      </c>
    </row>
    <row r="222" spans="2:4" ht="12.75">
      <c r="B222">
        <v>6</v>
      </c>
      <c r="C222" s="1">
        <v>-2.14294E-06</v>
      </c>
      <c r="D222" s="1">
        <v>-1.00946E-05</v>
      </c>
    </row>
    <row r="223" spans="2:4" ht="12.75">
      <c r="B223">
        <v>9</v>
      </c>
      <c r="C223" s="1">
        <v>1.13374E-06</v>
      </c>
      <c r="D223" s="1">
        <v>5.39569E-07</v>
      </c>
    </row>
    <row r="224" spans="2:4" ht="12.75">
      <c r="B224">
        <v>10</v>
      </c>
      <c r="C224" s="1">
        <v>4.9127E-08</v>
      </c>
      <c r="D224" s="1">
        <v>1.2792E-08</v>
      </c>
    </row>
    <row r="225" spans="2:4" ht="12.75">
      <c r="B225">
        <v>12</v>
      </c>
      <c r="C225" s="1">
        <v>6.23055E-08</v>
      </c>
      <c r="D225" s="1">
        <v>-5.93688E-08</v>
      </c>
    </row>
    <row r="226" spans="2:4" ht="12.75">
      <c r="B226">
        <v>15</v>
      </c>
      <c r="C226" s="1">
        <v>-2.73312E-09</v>
      </c>
      <c r="D226" s="1">
        <v>-1.26087E-08</v>
      </c>
    </row>
    <row r="227" spans="2:4" ht="12.75">
      <c r="B227">
        <v>18</v>
      </c>
      <c r="C227" s="1">
        <v>-1.51696E-09</v>
      </c>
      <c r="D227" s="1">
        <v>2.48485E-09</v>
      </c>
    </row>
    <row r="228" spans="2:4" ht="12.75">
      <c r="B228">
        <v>20</v>
      </c>
      <c r="C228" s="1">
        <v>-5.89389E-11</v>
      </c>
      <c r="D228" s="1">
        <v>-1.73734E-09</v>
      </c>
    </row>
    <row r="229" spans="2:4" ht="12.75">
      <c r="B229">
        <v>21</v>
      </c>
      <c r="C229" s="1">
        <v>-1.15614E-09</v>
      </c>
      <c r="D229" s="1">
        <v>-6.04218E-10</v>
      </c>
    </row>
    <row r="230" spans="2:4" ht="12.75">
      <c r="B230">
        <v>25</v>
      </c>
      <c r="C230" s="1">
        <v>1.76023E-10</v>
      </c>
      <c r="D230" s="1">
        <v>1.61231E-11</v>
      </c>
    </row>
    <row r="231" spans="2:4" ht="12.75">
      <c r="B231">
        <v>27</v>
      </c>
      <c r="C231" s="1">
        <v>7.95621E-11</v>
      </c>
      <c r="D231" s="1">
        <v>-1.73079E-11</v>
      </c>
    </row>
    <row r="232" spans="2:4" ht="12.75">
      <c r="B232">
        <v>28</v>
      </c>
      <c r="C232" s="1">
        <v>1.95798E-11</v>
      </c>
      <c r="D232" s="1">
        <v>1.27101E-11</v>
      </c>
    </row>
    <row r="233" spans="2:4" ht="12.75">
      <c r="B233">
        <v>30</v>
      </c>
      <c r="C233" s="1">
        <v>2.037E-12</v>
      </c>
      <c r="D233" s="1">
        <v>-2.98792E-12</v>
      </c>
    </row>
    <row r="234" ht="12.75">
      <c r="A234" t="s">
        <v>0</v>
      </c>
    </row>
    <row r="235" ht="12.75">
      <c r="A235" t="s">
        <v>0</v>
      </c>
    </row>
    <row r="236" spans="1:3" ht="12.75">
      <c r="A236" t="s">
        <v>130</v>
      </c>
      <c r="B236" t="s">
        <v>83</v>
      </c>
      <c r="C236" t="s">
        <v>51</v>
      </c>
    </row>
    <row r="237" spans="1:2" ht="12.75">
      <c r="A237" t="s">
        <v>84</v>
      </c>
      <c r="B237">
        <v>4126106</v>
      </c>
    </row>
    <row r="238" spans="1:2" ht="12.75">
      <c r="A238" t="s">
        <v>85</v>
      </c>
      <c r="B238">
        <v>4126298</v>
      </c>
    </row>
    <row r="239" spans="1:2" ht="12.75">
      <c r="A239" t="s">
        <v>86</v>
      </c>
      <c r="B239">
        <v>125005</v>
      </c>
    </row>
    <row r="240" spans="1:2" ht="12.75">
      <c r="A240" t="s">
        <v>87</v>
      </c>
      <c r="B240">
        <v>1</v>
      </c>
    </row>
    <row r="241" spans="1:2" ht="12.75">
      <c r="A241" t="s">
        <v>88</v>
      </c>
      <c r="B241">
        <v>0</v>
      </c>
    </row>
    <row r="242" spans="1:2" ht="12.75">
      <c r="A242" t="s">
        <v>89</v>
      </c>
      <c r="B242">
        <v>0</v>
      </c>
    </row>
    <row r="243" spans="1:2" ht="12.75">
      <c r="A243" t="s">
        <v>90</v>
      </c>
      <c r="B243">
        <v>3.19</v>
      </c>
    </row>
    <row r="244" spans="1:2" ht="12.75">
      <c r="A244" t="s">
        <v>91</v>
      </c>
      <c r="B244">
        <v>-101.4846</v>
      </c>
    </row>
    <row r="245" spans="1:2" ht="12.75">
      <c r="A245" t="s">
        <v>92</v>
      </c>
      <c r="B245" s="1">
        <v>0.0029936</v>
      </c>
    </row>
    <row r="246" spans="1:2" ht="12.75">
      <c r="A246" t="s">
        <v>93</v>
      </c>
      <c r="B246" s="1">
        <v>0</v>
      </c>
    </row>
    <row r="247" spans="1:2" ht="12.75">
      <c r="A247" t="s">
        <v>94</v>
      </c>
      <c r="B247" s="1">
        <v>0</v>
      </c>
    </row>
    <row r="248" ht="12.75">
      <c r="A248" t="s">
        <v>0</v>
      </c>
    </row>
    <row r="249" spans="1:5" ht="12.75">
      <c r="A249" t="s">
        <v>95</v>
      </c>
      <c r="B249" t="s">
        <v>96</v>
      </c>
      <c r="C249" t="s">
        <v>97</v>
      </c>
      <c r="D249" t="s">
        <v>98</v>
      </c>
      <c r="E249" t="s">
        <v>99</v>
      </c>
    </row>
    <row r="250" spans="1:2" ht="12.75">
      <c r="A250" t="s">
        <v>100</v>
      </c>
      <c r="B250">
        <v>155.947</v>
      </c>
    </row>
    <row r="251" spans="1:2" ht="12.75">
      <c r="A251" t="s">
        <v>101</v>
      </c>
      <c r="B251">
        <v>0</v>
      </c>
    </row>
    <row r="252" ht="12.75">
      <c r="A252" t="s">
        <v>0</v>
      </c>
    </row>
    <row r="253" ht="12.75">
      <c r="A253" t="s">
        <v>102</v>
      </c>
    </row>
    <row r="254" spans="1:2" ht="12.75">
      <c r="A254" t="s">
        <v>103</v>
      </c>
      <c r="B254">
        <v>0</v>
      </c>
    </row>
    <row r="255" spans="1:2" ht="12.75">
      <c r="A255" t="s">
        <v>104</v>
      </c>
      <c r="B255">
        <v>1</v>
      </c>
    </row>
    <row r="256" spans="1:2" ht="12.75">
      <c r="A256" t="s">
        <v>105</v>
      </c>
      <c r="B256">
        <v>1</v>
      </c>
    </row>
    <row r="257" spans="1:2" ht="12.75">
      <c r="A257" t="s">
        <v>106</v>
      </c>
      <c r="B257">
        <v>1</v>
      </c>
    </row>
    <row r="258" spans="1:2" ht="12.75">
      <c r="A258" t="s">
        <v>107</v>
      </c>
      <c r="B258">
        <v>0</v>
      </c>
    </row>
    <row r="259" spans="1:2" ht="12.75">
      <c r="A259" t="s">
        <v>108</v>
      </c>
      <c r="B259">
        <v>0</v>
      </c>
    </row>
    <row r="260" spans="1:2" ht="12.75">
      <c r="A260" t="s">
        <v>109</v>
      </c>
      <c r="B260">
        <v>0</v>
      </c>
    </row>
    <row r="261" spans="1:2" ht="12.75">
      <c r="A261" t="s">
        <v>110</v>
      </c>
      <c r="B261">
        <v>0</v>
      </c>
    </row>
    <row r="262" ht="12.75">
      <c r="A262" t="s">
        <v>111</v>
      </c>
    </row>
    <row r="263" spans="1:4" ht="12.75">
      <c r="A263" t="s">
        <v>111</v>
      </c>
      <c r="B263" t="s">
        <v>112</v>
      </c>
      <c r="C263" t="s">
        <v>113</v>
      </c>
      <c r="D263" t="s">
        <v>114</v>
      </c>
    </row>
    <row r="264" spans="2:4" ht="12.75">
      <c r="B264">
        <v>1</v>
      </c>
      <c r="C264" s="1">
        <v>-0.217686</v>
      </c>
      <c r="D264" s="1">
        <v>0.976322</v>
      </c>
    </row>
    <row r="265" spans="2:4" ht="12.75">
      <c r="B265">
        <v>2</v>
      </c>
      <c r="C265" s="1">
        <v>-0.000752336</v>
      </c>
      <c r="D265" s="1">
        <v>-0.000436759</v>
      </c>
    </row>
    <row r="266" spans="2:4" ht="12.75">
      <c r="B266">
        <v>3</v>
      </c>
      <c r="C266" s="1">
        <v>0.00331579</v>
      </c>
      <c r="D266" s="1">
        <v>-0.00567402</v>
      </c>
    </row>
    <row r="267" spans="2:4" ht="12.75">
      <c r="B267">
        <v>4</v>
      </c>
      <c r="C267" s="1">
        <v>9.65076E-05</v>
      </c>
      <c r="D267" s="1">
        <v>2.73937E-05</v>
      </c>
    </row>
    <row r="268" spans="2:4" ht="12.75">
      <c r="B268">
        <v>5</v>
      </c>
      <c r="C268" s="1">
        <v>0.00152468</v>
      </c>
      <c r="D268" s="1">
        <v>-0.00106878</v>
      </c>
    </row>
    <row r="269" spans="2:4" ht="12.75">
      <c r="B269">
        <v>6</v>
      </c>
      <c r="C269" s="1">
        <v>-1.70813E-06</v>
      </c>
      <c r="D269" s="1">
        <v>-8.53547E-06</v>
      </c>
    </row>
    <row r="270" spans="2:4" ht="12.75">
      <c r="B270">
        <v>9</v>
      </c>
      <c r="C270" s="1">
        <v>1.18485E-06</v>
      </c>
      <c r="D270" s="1">
        <v>6.27572E-07</v>
      </c>
    </row>
    <row r="271" spans="2:4" ht="12.75">
      <c r="B271">
        <v>10</v>
      </c>
      <c r="C271" s="1">
        <v>-2.68617E-08</v>
      </c>
      <c r="D271" s="1">
        <v>1.08763E-07</v>
      </c>
    </row>
    <row r="272" spans="2:4" ht="12.75">
      <c r="B272">
        <v>12</v>
      </c>
      <c r="C272" s="1">
        <v>5.88523E-08</v>
      </c>
      <c r="D272" s="1">
        <v>-7.44856E-09</v>
      </c>
    </row>
    <row r="273" spans="2:4" ht="12.75">
      <c r="B273">
        <v>15</v>
      </c>
      <c r="C273" s="1">
        <v>-3.45555E-09</v>
      </c>
      <c r="D273" s="1">
        <v>-1.62153E-08</v>
      </c>
    </row>
    <row r="274" spans="2:4" ht="12.75">
      <c r="B274">
        <v>18</v>
      </c>
      <c r="C274" s="1">
        <v>2.07732E-09</v>
      </c>
      <c r="D274" s="1">
        <v>3.28943E-11</v>
      </c>
    </row>
    <row r="275" spans="2:4" ht="12.75">
      <c r="B275">
        <v>20</v>
      </c>
      <c r="C275" s="1">
        <v>6.76261E-10</v>
      </c>
      <c r="D275" s="1">
        <v>1.03806E-09</v>
      </c>
    </row>
    <row r="276" spans="2:4" ht="12.75">
      <c r="B276">
        <v>21</v>
      </c>
      <c r="C276" s="1">
        <v>-2.75252E-10</v>
      </c>
      <c r="D276" s="1">
        <v>1.44205E-09</v>
      </c>
    </row>
    <row r="277" spans="2:4" ht="12.75">
      <c r="B277">
        <v>25</v>
      </c>
      <c r="C277" s="1">
        <v>5.1994E-11</v>
      </c>
      <c r="D277" s="1">
        <v>1.79273E-11</v>
      </c>
    </row>
    <row r="278" spans="2:4" ht="12.75">
      <c r="B278">
        <v>27</v>
      </c>
      <c r="C278" s="1">
        <v>5.27881E-11</v>
      </c>
      <c r="D278" s="1">
        <v>-1.6844E-11</v>
      </c>
    </row>
    <row r="279" spans="2:4" ht="12.75">
      <c r="B279">
        <v>28</v>
      </c>
      <c r="C279" s="1">
        <v>2.37207E-12</v>
      </c>
      <c r="D279" s="1">
        <v>4.25235E-11</v>
      </c>
    </row>
    <row r="280" spans="2:4" ht="12.75">
      <c r="B280">
        <v>30</v>
      </c>
      <c r="C280" s="1">
        <v>-2.08836E-12</v>
      </c>
      <c r="D280" s="1">
        <v>-1.90573E-12</v>
      </c>
    </row>
    <row r="281" ht="12.75">
      <c r="A281" t="s">
        <v>0</v>
      </c>
    </row>
    <row r="282" ht="12.75">
      <c r="A282" t="s">
        <v>0</v>
      </c>
    </row>
    <row r="283" spans="1:3" ht="12.75">
      <c r="A283" t="s">
        <v>130</v>
      </c>
      <c r="B283" t="s">
        <v>83</v>
      </c>
      <c r="C283" t="s">
        <v>51</v>
      </c>
    </row>
    <row r="284" spans="1:2" ht="12.75">
      <c r="A284" t="s">
        <v>84</v>
      </c>
      <c r="B284">
        <v>4126106</v>
      </c>
    </row>
    <row r="285" spans="1:2" ht="12.75">
      <c r="A285" t="s">
        <v>85</v>
      </c>
      <c r="B285">
        <v>4126333</v>
      </c>
    </row>
    <row r="286" spans="1:2" ht="12.75">
      <c r="A286" t="s">
        <v>86</v>
      </c>
      <c r="B286">
        <v>125005</v>
      </c>
    </row>
    <row r="287" spans="1:2" ht="12.75">
      <c r="A287" t="s">
        <v>87</v>
      </c>
      <c r="B287">
        <v>1</v>
      </c>
    </row>
    <row r="288" spans="1:2" ht="12.75">
      <c r="A288" t="s">
        <v>88</v>
      </c>
      <c r="B288">
        <v>0</v>
      </c>
    </row>
    <row r="289" spans="1:2" ht="12.75">
      <c r="A289" t="s">
        <v>89</v>
      </c>
      <c r="B289">
        <v>0</v>
      </c>
    </row>
    <row r="290" spans="1:2" ht="12.75">
      <c r="A290" t="s">
        <v>90</v>
      </c>
      <c r="B290">
        <v>2.39</v>
      </c>
    </row>
    <row r="291" spans="1:2" ht="12.75">
      <c r="A291" t="s">
        <v>91</v>
      </c>
      <c r="B291">
        <v>-100.9125</v>
      </c>
    </row>
    <row r="292" spans="1:2" ht="12.75">
      <c r="A292" t="s">
        <v>92</v>
      </c>
      <c r="B292" s="1">
        <v>0.00224512</v>
      </c>
    </row>
    <row r="293" spans="1:2" ht="12.75">
      <c r="A293" t="s">
        <v>93</v>
      </c>
      <c r="B293" s="1">
        <v>0</v>
      </c>
    </row>
    <row r="294" spans="1:2" ht="12.75">
      <c r="A294" t="s">
        <v>94</v>
      </c>
      <c r="B294" s="1">
        <v>0</v>
      </c>
    </row>
    <row r="295" ht="12.75">
      <c r="A295" t="s">
        <v>0</v>
      </c>
    </row>
    <row r="296" spans="1:5" ht="12.75">
      <c r="A296" t="s">
        <v>95</v>
      </c>
      <c r="B296" t="s">
        <v>96</v>
      </c>
      <c r="C296" t="s">
        <v>97</v>
      </c>
      <c r="D296" t="s">
        <v>98</v>
      </c>
      <c r="E296" t="s">
        <v>99</v>
      </c>
    </row>
    <row r="297" spans="1:2" ht="12.75">
      <c r="A297" t="s">
        <v>100</v>
      </c>
      <c r="B297">
        <v>155.947</v>
      </c>
    </row>
    <row r="298" spans="1:2" ht="12.75">
      <c r="A298" t="s">
        <v>101</v>
      </c>
      <c r="B298">
        <v>0</v>
      </c>
    </row>
    <row r="299" ht="12.75">
      <c r="A299" t="s">
        <v>0</v>
      </c>
    </row>
    <row r="300" ht="12.75">
      <c r="A300" t="s">
        <v>102</v>
      </c>
    </row>
    <row r="301" spans="1:2" ht="12.75">
      <c r="A301" t="s">
        <v>103</v>
      </c>
      <c r="B301">
        <v>0</v>
      </c>
    </row>
    <row r="302" spans="1:2" ht="12.75">
      <c r="A302" t="s">
        <v>104</v>
      </c>
      <c r="B302">
        <v>1</v>
      </c>
    </row>
    <row r="303" spans="1:2" ht="12.75">
      <c r="A303" t="s">
        <v>105</v>
      </c>
      <c r="B303">
        <v>1</v>
      </c>
    </row>
    <row r="304" spans="1:2" ht="12.75">
      <c r="A304" t="s">
        <v>106</v>
      </c>
      <c r="B304">
        <v>1</v>
      </c>
    </row>
    <row r="305" spans="1:2" ht="12.75">
      <c r="A305" t="s">
        <v>107</v>
      </c>
      <c r="B305">
        <v>0</v>
      </c>
    </row>
    <row r="306" spans="1:2" ht="12.75">
      <c r="A306" t="s">
        <v>108</v>
      </c>
      <c r="B306">
        <v>0</v>
      </c>
    </row>
    <row r="307" spans="1:2" ht="12.75">
      <c r="A307" t="s">
        <v>109</v>
      </c>
      <c r="B307">
        <v>0</v>
      </c>
    </row>
    <row r="308" spans="1:2" ht="12.75">
      <c r="A308" t="s">
        <v>110</v>
      </c>
      <c r="B308">
        <v>0</v>
      </c>
    </row>
    <row r="309" ht="12.75">
      <c r="A309" t="s">
        <v>111</v>
      </c>
    </row>
    <row r="310" spans="1:4" ht="12.75">
      <c r="A310" t="s">
        <v>111</v>
      </c>
      <c r="B310" t="s">
        <v>112</v>
      </c>
      <c r="C310" t="s">
        <v>113</v>
      </c>
      <c r="D310" t="s">
        <v>114</v>
      </c>
    </row>
    <row r="311" spans="2:4" ht="12.75">
      <c r="B311">
        <v>1</v>
      </c>
      <c r="C311" s="1">
        <v>-0.227275</v>
      </c>
      <c r="D311" s="1">
        <v>0.97354</v>
      </c>
    </row>
    <row r="312" spans="2:4" ht="12.75">
      <c r="B312">
        <v>2</v>
      </c>
      <c r="C312" s="1">
        <v>-0.000830358</v>
      </c>
      <c r="D312" s="1">
        <v>-0.00044045</v>
      </c>
    </row>
    <row r="313" spans="2:4" ht="12.75">
      <c r="B313">
        <v>3</v>
      </c>
      <c r="C313" s="1">
        <v>0.00332067</v>
      </c>
      <c r="D313" s="1">
        <v>-0.00568095</v>
      </c>
    </row>
    <row r="314" spans="2:4" ht="12.75">
      <c r="B314">
        <v>4</v>
      </c>
      <c r="C314" s="1">
        <v>9.15134E-05</v>
      </c>
      <c r="D314" s="1">
        <v>2.61253E-05</v>
      </c>
    </row>
    <row r="315" spans="2:4" ht="12.75">
      <c r="B315">
        <v>5</v>
      </c>
      <c r="C315" s="1">
        <v>0.00152359</v>
      </c>
      <c r="D315" s="1">
        <v>-0.00106998</v>
      </c>
    </row>
    <row r="316" spans="2:4" ht="12.75">
      <c r="B316">
        <v>6</v>
      </c>
      <c r="C316" s="1">
        <v>-2.30595E-06</v>
      </c>
      <c r="D316" s="1">
        <v>-8.48147E-06</v>
      </c>
    </row>
    <row r="317" spans="2:4" ht="12.75">
      <c r="B317">
        <v>9</v>
      </c>
      <c r="C317" s="1">
        <v>1.00981E-06</v>
      </c>
      <c r="D317" s="1">
        <v>5.44191E-07</v>
      </c>
    </row>
    <row r="318" spans="2:4" ht="12.75">
      <c r="B318">
        <v>10</v>
      </c>
      <c r="C318" s="1">
        <v>-6.24232E-08</v>
      </c>
      <c r="D318" s="1">
        <v>6.38035E-09</v>
      </c>
    </row>
    <row r="319" spans="2:4" ht="12.75">
      <c r="B319">
        <v>12</v>
      </c>
      <c r="C319" s="1">
        <v>-1.26586E-08</v>
      </c>
      <c r="D319" s="1">
        <v>-3.09974E-08</v>
      </c>
    </row>
    <row r="320" spans="2:4" ht="12.75">
      <c r="B320">
        <v>15</v>
      </c>
      <c r="C320" s="1">
        <v>1.23982E-08</v>
      </c>
      <c r="D320" s="1">
        <v>4.02112E-09</v>
      </c>
    </row>
    <row r="321" spans="2:4" ht="12.75">
      <c r="B321">
        <v>18</v>
      </c>
      <c r="C321" s="1">
        <v>2.99068E-10</v>
      </c>
      <c r="D321" s="1">
        <v>-1.19443E-09</v>
      </c>
    </row>
    <row r="322" spans="2:4" ht="12.75">
      <c r="B322">
        <v>20</v>
      </c>
      <c r="C322" s="1">
        <v>1.27686E-10</v>
      </c>
      <c r="D322" s="1">
        <v>2.2369E-09</v>
      </c>
    </row>
    <row r="323" spans="2:4" ht="12.75">
      <c r="B323">
        <v>21</v>
      </c>
      <c r="C323" s="1">
        <v>-5.20097E-10</v>
      </c>
      <c r="D323" s="1">
        <v>8.14302E-10</v>
      </c>
    </row>
    <row r="324" spans="2:4" ht="12.75">
      <c r="B324">
        <v>25</v>
      </c>
      <c r="C324" s="1">
        <v>9.99783E-11</v>
      </c>
      <c r="D324" s="1">
        <v>3.9555E-11</v>
      </c>
    </row>
    <row r="325" spans="2:4" ht="12.75">
      <c r="B325">
        <v>27</v>
      </c>
      <c r="C325" s="1">
        <v>2.11542E-11</v>
      </c>
      <c r="D325" s="1">
        <v>2.16393E-11</v>
      </c>
    </row>
    <row r="326" spans="2:4" ht="12.75">
      <c r="B326">
        <v>28</v>
      </c>
      <c r="C326" s="1">
        <v>1.31955E-11</v>
      </c>
      <c r="D326" s="1">
        <v>3.82617E-11</v>
      </c>
    </row>
    <row r="327" spans="2:4" ht="12.75">
      <c r="B327">
        <v>30</v>
      </c>
      <c r="C327" s="1">
        <v>-2.00463E-12</v>
      </c>
      <c r="D327" s="1">
        <v>-2.93835E-12</v>
      </c>
    </row>
    <row r="328" ht="12.75">
      <c r="A328" t="s">
        <v>0</v>
      </c>
    </row>
    <row r="329" ht="12.75">
      <c r="A329" t="s">
        <v>0</v>
      </c>
    </row>
    <row r="330" spans="1:3" ht="12.75">
      <c r="A330" t="s">
        <v>130</v>
      </c>
      <c r="B330" t="s">
        <v>83</v>
      </c>
      <c r="C330" t="s">
        <v>51</v>
      </c>
    </row>
    <row r="331" spans="1:2" ht="12.75">
      <c r="A331" t="s">
        <v>84</v>
      </c>
      <c r="B331">
        <v>4126106</v>
      </c>
    </row>
    <row r="332" spans="1:2" ht="12.75">
      <c r="A332" t="s">
        <v>85</v>
      </c>
      <c r="B332">
        <v>4126366</v>
      </c>
    </row>
    <row r="333" spans="1:2" ht="12.75">
      <c r="A333" t="s">
        <v>86</v>
      </c>
      <c r="B333">
        <v>125005</v>
      </c>
    </row>
    <row r="334" spans="1:2" ht="12.75">
      <c r="A334" t="s">
        <v>87</v>
      </c>
      <c r="B334">
        <v>1</v>
      </c>
    </row>
    <row r="335" spans="1:2" ht="12.75">
      <c r="A335" t="s">
        <v>88</v>
      </c>
      <c r="B335">
        <v>0</v>
      </c>
    </row>
    <row r="336" spans="1:2" ht="12.75">
      <c r="A336" t="s">
        <v>89</v>
      </c>
      <c r="B336">
        <v>0</v>
      </c>
    </row>
    <row r="337" spans="1:2" ht="12.75">
      <c r="A337" t="s">
        <v>90</v>
      </c>
      <c r="B337">
        <v>1.58</v>
      </c>
    </row>
    <row r="338" spans="1:2" ht="12.75">
      <c r="A338" t="s">
        <v>91</v>
      </c>
      <c r="B338">
        <v>-99.7678</v>
      </c>
    </row>
    <row r="339" spans="1:2" ht="12.75">
      <c r="A339" t="s">
        <v>92</v>
      </c>
      <c r="B339" s="1">
        <v>0.001495</v>
      </c>
    </row>
    <row r="340" spans="1:2" ht="12.75">
      <c r="A340" t="s">
        <v>93</v>
      </c>
      <c r="B340" s="1">
        <v>0</v>
      </c>
    </row>
    <row r="341" spans="1:2" ht="12.75">
      <c r="A341" t="s">
        <v>94</v>
      </c>
      <c r="B341" s="1">
        <v>0</v>
      </c>
    </row>
    <row r="342" ht="12.75">
      <c r="A342" t="s">
        <v>0</v>
      </c>
    </row>
    <row r="343" spans="1:5" ht="12.75">
      <c r="A343" t="s">
        <v>95</v>
      </c>
      <c r="B343" t="s">
        <v>96</v>
      </c>
      <c r="C343" t="s">
        <v>97</v>
      </c>
      <c r="D343" t="s">
        <v>98</v>
      </c>
      <c r="E343" t="s">
        <v>99</v>
      </c>
    </row>
    <row r="344" spans="1:2" ht="12.75">
      <c r="A344" t="s">
        <v>100</v>
      </c>
      <c r="B344">
        <v>155.947</v>
      </c>
    </row>
    <row r="345" spans="1:2" ht="12.75">
      <c r="A345" t="s">
        <v>101</v>
      </c>
      <c r="B345">
        <v>0</v>
      </c>
    </row>
    <row r="346" ht="12.75">
      <c r="A346" t="s">
        <v>0</v>
      </c>
    </row>
    <row r="347" ht="12.75">
      <c r="A347" t="s">
        <v>102</v>
      </c>
    </row>
    <row r="348" spans="1:2" ht="12.75">
      <c r="A348" t="s">
        <v>103</v>
      </c>
      <c r="B348">
        <v>0</v>
      </c>
    </row>
    <row r="349" spans="1:2" ht="12.75">
      <c r="A349" t="s">
        <v>104</v>
      </c>
      <c r="B349">
        <v>1</v>
      </c>
    </row>
    <row r="350" spans="1:2" ht="12.75">
      <c r="A350" t="s">
        <v>105</v>
      </c>
      <c r="B350">
        <v>1</v>
      </c>
    </row>
    <row r="351" spans="1:2" ht="12.75">
      <c r="A351" t="s">
        <v>106</v>
      </c>
      <c r="B351">
        <v>1</v>
      </c>
    </row>
    <row r="352" spans="1:2" ht="12.75">
      <c r="A352" t="s">
        <v>107</v>
      </c>
      <c r="B352">
        <v>0</v>
      </c>
    </row>
    <row r="353" spans="1:2" ht="12.75">
      <c r="A353" t="s">
        <v>108</v>
      </c>
      <c r="B353">
        <v>0</v>
      </c>
    </row>
    <row r="354" spans="1:2" ht="12.75">
      <c r="A354" t="s">
        <v>109</v>
      </c>
      <c r="B354">
        <v>0</v>
      </c>
    </row>
    <row r="355" spans="1:2" ht="12.75">
      <c r="A355" t="s">
        <v>110</v>
      </c>
      <c r="B355">
        <v>0</v>
      </c>
    </row>
    <row r="356" ht="12.75">
      <c r="A356" t="s">
        <v>111</v>
      </c>
    </row>
    <row r="357" spans="1:4" ht="12.75">
      <c r="A357" t="s">
        <v>111</v>
      </c>
      <c r="B357" t="s">
        <v>112</v>
      </c>
      <c r="C357" t="s">
        <v>113</v>
      </c>
      <c r="D357" t="s">
        <v>114</v>
      </c>
    </row>
    <row r="358" spans="2:4" ht="12.75">
      <c r="B358">
        <v>1</v>
      </c>
      <c r="C358" s="1">
        <v>-0.246564</v>
      </c>
      <c r="D358" s="1">
        <v>0.96885</v>
      </c>
    </row>
    <row r="359" spans="2:4" ht="12.75">
      <c r="B359">
        <v>2</v>
      </c>
      <c r="C359" s="1">
        <v>-0.000943149</v>
      </c>
      <c r="D359" s="1">
        <v>-0.000487909</v>
      </c>
    </row>
    <row r="360" spans="2:4" ht="12.75">
      <c r="B360">
        <v>3</v>
      </c>
      <c r="C360" s="1">
        <v>0.00330791</v>
      </c>
      <c r="D360" s="1">
        <v>-0.00565636</v>
      </c>
    </row>
    <row r="361" spans="2:4" ht="12.75">
      <c r="B361">
        <v>4</v>
      </c>
      <c r="C361" s="1">
        <v>9.18433E-05</v>
      </c>
      <c r="D361" s="1">
        <v>2.59714E-05</v>
      </c>
    </row>
    <row r="362" spans="2:4" ht="12.75">
      <c r="B362">
        <v>5</v>
      </c>
      <c r="C362" s="1">
        <v>0.00152015</v>
      </c>
      <c r="D362" s="1">
        <v>-0.00106755</v>
      </c>
    </row>
    <row r="363" spans="2:4" ht="12.75">
      <c r="B363">
        <v>6</v>
      </c>
      <c r="C363" s="1">
        <v>-4.07262E-06</v>
      </c>
      <c r="D363" s="1">
        <v>-9.7341E-06</v>
      </c>
    </row>
    <row r="364" spans="2:4" ht="12.75">
      <c r="B364">
        <v>9</v>
      </c>
      <c r="C364" s="1">
        <v>3.22359E-06</v>
      </c>
      <c r="D364" s="1">
        <v>8.64282E-08</v>
      </c>
    </row>
    <row r="365" spans="2:4" ht="12.75">
      <c r="B365">
        <v>10</v>
      </c>
      <c r="C365" s="1">
        <v>-7.57984E-08</v>
      </c>
      <c r="D365" s="1">
        <v>8.18519E-08</v>
      </c>
    </row>
    <row r="366" spans="2:4" ht="12.75">
      <c r="B366">
        <v>12</v>
      </c>
      <c r="C366" s="1">
        <v>9.52001E-08</v>
      </c>
      <c r="D366" s="1">
        <v>1.14885E-09</v>
      </c>
    </row>
    <row r="367" spans="2:4" ht="12.75">
      <c r="B367">
        <v>15</v>
      </c>
      <c r="C367" s="1">
        <v>8.29691E-09</v>
      </c>
      <c r="D367" s="1">
        <v>3.49757E-08</v>
      </c>
    </row>
    <row r="368" spans="2:4" ht="12.75">
      <c r="B368">
        <v>18</v>
      </c>
      <c r="C368" s="1">
        <v>1.65835E-09</v>
      </c>
      <c r="D368" s="1">
        <v>9.89539E-10</v>
      </c>
    </row>
    <row r="369" spans="2:4" ht="12.75">
      <c r="B369">
        <v>20</v>
      </c>
      <c r="C369" s="1">
        <v>3.17412E-10</v>
      </c>
      <c r="D369" s="1">
        <v>2.41653E-09</v>
      </c>
    </row>
    <row r="370" spans="2:4" ht="12.75">
      <c r="B370">
        <v>21</v>
      </c>
      <c r="C370" s="1">
        <v>-1.1676E-09</v>
      </c>
      <c r="D370" s="1">
        <v>-1.97416E-09</v>
      </c>
    </row>
    <row r="371" spans="2:4" ht="12.75">
      <c r="B371">
        <v>25</v>
      </c>
      <c r="C371" s="1">
        <v>3.46781E-10</v>
      </c>
      <c r="D371" s="1">
        <v>-4.3864E-11</v>
      </c>
    </row>
    <row r="372" spans="2:4" ht="12.75">
      <c r="B372">
        <v>27</v>
      </c>
      <c r="C372" s="1">
        <v>-6.02626E-11</v>
      </c>
      <c r="D372" s="1">
        <v>1.53029E-10</v>
      </c>
    </row>
    <row r="373" spans="2:4" ht="12.75">
      <c r="B373">
        <v>28</v>
      </c>
      <c r="C373" s="1">
        <v>-6.65996E-11</v>
      </c>
      <c r="D373" s="1">
        <v>3.68505E-11</v>
      </c>
    </row>
    <row r="374" spans="2:4" ht="12.75">
      <c r="B374">
        <v>30</v>
      </c>
      <c r="C374" s="1">
        <v>1.00828E-12</v>
      </c>
      <c r="D374" s="1">
        <v>-3.1256E-12</v>
      </c>
    </row>
    <row r="375" ht="12.75">
      <c r="A375" t="s">
        <v>0</v>
      </c>
    </row>
    <row r="376" ht="12.75">
      <c r="A376" t="s">
        <v>0</v>
      </c>
    </row>
    <row r="377" spans="1:3" ht="12.75">
      <c r="A377" t="s">
        <v>130</v>
      </c>
      <c r="B377" t="s">
        <v>83</v>
      </c>
      <c r="C377" t="s">
        <v>51</v>
      </c>
    </row>
    <row r="378" spans="1:2" ht="12.75">
      <c r="A378" t="s">
        <v>84</v>
      </c>
      <c r="B378">
        <v>4126106</v>
      </c>
    </row>
    <row r="379" spans="1:2" ht="12.75">
      <c r="A379" t="s">
        <v>85</v>
      </c>
      <c r="B379">
        <v>4126399</v>
      </c>
    </row>
    <row r="380" spans="1:2" ht="12.75">
      <c r="A380" t="s">
        <v>86</v>
      </c>
      <c r="B380">
        <v>125005</v>
      </c>
    </row>
    <row r="381" spans="1:2" ht="12.75">
      <c r="A381" t="s">
        <v>87</v>
      </c>
      <c r="B381">
        <v>1</v>
      </c>
    </row>
    <row r="382" spans="1:2" ht="12.75">
      <c r="A382" t="s">
        <v>88</v>
      </c>
      <c r="B382">
        <v>0</v>
      </c>
    </row>
    <row r="383" spans="1:2" ht="12.75">
      <c r="A383" t="s">
        <v>89</v>
      </c>
      <c r="B383">
        <v>0</v>
      </c>
    </row>
    <row r="384" spans="1:2" ht="12.75">
      <c r="A384" t="s">
        <v>90</v>
      </c>
      <c r="B384">
        <v>0.78</v>
      </c>
    </row>
    <row r="385" spans="1:2" ht="12.75">
      <c r="A385" t="s">
        <v>91</v>
      </c>
      <c r="B385">
        <v>-96.3224</v>
      </c>
    </row>
    <row r="386" spans="1:2" ht="12.75">
      <c r="A386" t="s">
        <v>92</v>
      </c>
      <c r="B386" s="1">
        <v>0.000746775</v>
      </c>
    </row>
    <row r="387" spans="1:2" ht="12.75">
      <c r="A387" t="s">
        <v>93</v>
      </c>
      <c r="B387" s="1">
        <v>0</v>
      </c>
    </row>
    <row r="388" spans="1:2" ht="12.75">
      <c r="A388" t="s">
        <v>94</v>
      </c>
      <c r="B388" s="1">
        <v>0</v>
      </c>
    </row>
    <row r="389" ht="12.75">
      <c r="A389" t="s">
        <v>0</v>
      </c>
    </row>
    <row r="390" spans="1:5" ht="12.75">
      <c r="A390" t="s">
        <v>95</v>
      </c>
      <c r="B390" t="s">
        <v>96</v>
      </c>
      <c r="C390" t="s">
        <v>97</v>
      </c>
      <c r="D390" t="s">
        <v>98</v>
      </c>
      <c r="E390" t="s">
        <v>99</v>
      </c>
    </row>
    <row r="391" spans="1:2" ht="12.75">
      <c r="A391" t="s">
        <v>100</v>
      </c>
      <c r="B391">
        <v>155.947</v>
      </c>
    </row>
    <row r="392" spans="1:2" ht="12.75">
      <c r="A392" t="s">
        <v>101</v>
      </c>
      <c r="B392">
        <v>0</v>
      </c>
    </row>
    <row r="393" ht="12.75">
      <c r="A393" t="s">
        <v>0</v>
      </c>
    </row>
    <row r="394" ht="12.75">
      <c r="A394" t="s">
        <v>102</v>
      </c>
    </row>
    <row r="395" spans="1:2" ht="12.75">
      <c r="A395" t="s">
        <v>103</v>
      </c>
      <c r="B395">
        <v>0</v>
      </c>
    </row>
    <row r="396" spans="1:2" ht="12.75">
      <c r="A396" t="s">
        <v>104</v>
      </c>
      <c r="B396">
        <v>1</v>
      </c>
    </row>
    <row r="397" spans="1:2" ht="12.75">
      <c r="A397" t="s">
        <v>105</v>
      </c>
      <c r="B397">
        <v>1</v>
      </c>
    </row>
    <row r="398" spans="1:2" ht="12.75">
      <c r="A398" t="s">
        <v>106</v>
      </c>
      <c r="B398">
        <v>1</v>
      </c>
    </row>
    <row r="399" spans="1:2" ht="12.75">
      <c r="A399" t="s">
        <v>107</v>
      </c>
      <c r="B399">
        <v>0</v>
      </c>
    </row>
    <row r="400" spans="1:2" ht="12.75">
      <c r="A400" t="s">
        <v>108</v>
      </c>
      <c r="B400">
        <v>0</v>
      </c>
    </row>
    <row r="401" spans="1:2" ht="12.75">
      <c r="A401" t="s">
        <v>109</v>
      </c>
      <c r="B401">
        <v>0</v>
      </c>
    </row>
    <row r="402" spans="1:2" ht="12.75">
      <c r="A402" t="s">
        <v>110</v>
      </c>
      <c r="B402">
        <v>0</v>
      </c>
    </row>
    <row r="403" ht="12.75">
      <c r="A403" t="s">
        <v>111</v>
      </c>
    </row>
    <row r="404" spans="1:4" ht="12.75">
      <c r="A404" t="s">
        <v>111</v>
      </c>
      <c r="B404" t="s">
        <v>112</v>
      </c>
      <c r="C404" t="s">
        <v>113</v>
      </c>
      <c r="D404" t="s">
        <v>114</v>
      </c>
    </row>
    <row r="405" spans="2:4" ht="12.75">
      <c r="B405">
        <v>1</v>
      </c>
      <c r="C405" s="1">
        <v>-0.30461</v>
      </c>
      <c r="D405" s="1">
        <v>0.951911</v>
      </c>
    </row>
    <row r="406" spans="2:4" ht="12.75">
      <c r="B406">
        <v>2</v>
      </c>
      <c r="C406" s="1">
        <v>-0.00120939</v>
      </c>
      <c r="D406" s="1">
        <v>-0.000659551</v>
      </c>
    </row>
    <row r="407" spans="2:4" ht="12.75">
      <c r="B407">
        <v>3</v>
      </c>
      <c r="C407" s="1">
        <v>0.00323384</v>
      </c>
      <c r="D407" s="1">
        <v>-0.00550033</v>
      </c>
    </row>
    <row r="408" spans="2:4" ht="12.75">
      <c r="B408">
        <v>4</v>
      </c>
      <c r="C408" s="1">
        <v>9.52272E-05</v>
      </c>
      <c r="D408" s="1">
        <v>3.61875E-05</v>
      </c>
    </row>
    <row r="409" spans="2:4" ht="12.75">
      <c r="B409">
        <v>5</v>
      </c>
      <c r="C409" s="1">
        <v>0.00148413</v>
      </c>
      <c r="D409" s="1">
        <v>-0.00103623</v>
      </c>
    </row>
    <row r="410" spans="2:4" ht="12.75">
      <c r="B410">
        <v>6</v>
      </c>
      <c r="C410" s="1">
        <v>-1.65328E-06</v>
      </c>
      <c r="D410" s="1">
        <v>-1.16015E-05</v>
      </c>
    </row>
    <row r="411" spans="2:4" ht="12.75">
      <c r="B411">
        <v>9</v>
      </c>
      <c r="C411" s="1">
        <v>2.92015E-06</v>
      </c>
      <c r="D411" s="1">
        <v>1.03806E-06</v>
      </c>
    </row>
    <row r="412" spans="2:4" ht="12.75">
      <c r="B412">
        <v>10</v>
      </c>
      <c r="C412" s="1">
        <v>6.25892E-08</v>
      </c>
      <c r="D412" s="1">
        <v>4.64446E-07</v>
      </c>
    </row>
    <row r="413" spans="2:4" ht="12.75">
      <c r="B413">
        <v>12</v>
      </c>
      <c r="C413" s="1">
        <v>-3.36923E-08</v>
      </c>
      <c r="D413" s="1">
        <v>1.24487E-07</v>
      </c>
    </row>
    <row r="414" spans="2:4" ht="12.75">
      <c r="B414">
        <v>15</v>
      </c>
      <c r="C414" s="1">
        <v>1.47084E-08</v>
      </c>
      <c r="D414" s="1">
        <v>4.79552E-09</v>
      </c>
    </row>
    <row r="415" spans="2:4" ht="12.75">
      <c r="B415">
        <v>18</v>
      </c>
      <c r="C415" s="1">
        <v>-7.71332E-09</v>
      </c>
      <c r="D415" s="1">
        <v>5.62398E-10</v>
      </c>
    </row>
    <row r="416" spans="2:4" ht="12.75">
      <c r="B416">
        <v>20</v>
      </c>
      <c r="C416" s="1">
        <v>-1.89818E-10</v>
      </c>
      <c r="D416" s="1">
        <v>1.91322E-09</v>
      </c>
    </row>
    <row r="417" spans="2:4" ht="12.75">
      <c r="B417">
        <v>21</v>
      </c>
      <c r="C417" s="1">
        <v>-2.33562E-10</v>
      </c>
      <c r="D417" s="1">
        <v>-2.23367E-09</v>
      </c>
    </row>
    <row r="418" spans="2:4" ht="12.75">
      <c r="B418">
        <v>25</v>
      </c>
      <c r="C418" s="1">
        <v>-1.57795E-10</v>
      </c>
      <c r="D418" s="1">
        <v>2.90284E-10</v>
      </c>
    </row>
    <row r="419" spans="2:4" ht="12.75">
      <c r="B419">
        <v>27</v>
      </c>
      <c r="C419" s="1">
        <v>8.75576E-11</v>
      </c>
      <c r="D419" s="1">
        <v>3.20765E-10</v>
      </c>
    </row>
    <row r="420" spans="2:4" ht="12.75">
      <c r="B420">
        <v>28</v>
      </c>
      <c r="C420" s="1">
        <v>1.2454E-11</v>
      </c>
      <c r="D420" s="1">
        <v>-9.1964E-12</v>
      </c>
    </row>
    <row r="421" spans="2:4" ht="12.75">
      <c r="B421">
        <v>30</v>
      </c>
      <c r="C421" s="1">
        <v>8.96021E-12</v>
      </c>
      <c r="D421" s="1">
        <v>-2.21195E-11</v>
      </c>
    </row>
    <row r="422" ht="12.75">
      <c r="A422" t="s">
        <v>0</v>
      </c>
    </row>
    <row r="423" ht="12.75">
      <c r="A423" t="s">
        <v>0</v>
      </c>
    </row>
    <row r="424" spans="1:3" ht="12.75">
      <c r="A424" t="s">
        <v>130</v>
      </c>
      <c r="B424" t="s">
        <v>83</v>
      </c>
      <c r="C424" t="s">
        <v>51</v>
      </c>
    </row>
    <row r="425" spans="1:2" ht="12.75">
      <c r="A425" t="s">
        <v>84</v>
      </c>
      <c r="B425">
        <v>4126106</v>
      </c>
    </row>
    <row r="426" spans="1:2" ht="12.75">
      <c r="A426" t="s">
        <v>85</v>
      </c>
      <c r="B426">
        <v>4126432</v>
      </c>
    </row>
    <row r="427" spans="1:2" ht="12.75">
      <c r="A427" t="s">
        <v>86</v>
      </c>
      <c r="B427">
        <v>125005</v>
      </c>
    </row>
    <row r="428" spans="1:2" ht="12.75">
      <c r="A428" t="s">
        <v>87</v>
      </c>
      <c r="B428">
        <v>1</v>
      </c>
    </row>
    <row r="429" spans="1:2" ht="12.75">
      <c r="A429" t="s">
        <v>88</v>
      </c>
      <c r="B429">
        <v>0</v>
      </c>
    </row>
    <row r="430" spans="1:2" ht="12.75">
      <c r="A430" t="s">
        <v>89</v>
      </c>
      <c r="B430">
        <v>0</v>
      </c>
    </row>
    <row r="431" spans="1:2" ht="12.75">
      <c r="A431" t="s">
        <v>90</v>
      </c>
      <c r="B431">
        <v>-0.03</v>
      </c>
    </row>
    <row r="432" spans="1:2" ht="12.75">
      <c r="A432" t="s">
        <v>91</v>
      </c>
      <c r="B432">
        <v>-5.889</v>
      </c>
    </row>
    <row r="433" spans="1:2" ht="12.75">
      <c r="A433" t="s">
        <v>92</v>
      </c>
      <c r="B433" s="1">
        <v>9.00511E-05</v>
      </c>
    </row>
    <row r="434" spans="1:2" ht="12.75">
      <c r="A434" t="s">
        <v>93</v>
      </c>
      <c r="B434" s="1">
        <v>0</v>
      </c>
    </row>
    <row r="435" spans="1:2" ht="12.75">
      <c r="A435" t="s">
        <v>94</v>
      </c>
      <c r="B435" s="1">
        <v>0</v>
      </c>
    </row>
    <row r="436" ht="12.75">
      <c r="A436" t="s">
        <v>0</v>
      </c>
    </row>
    <row r="437" spans="1:5" ht="12.75">
      <c r="A437" t="s">
        <v>95</v>
      </c>
      <c r="B437" t="s">
        <v>96</v>
      </c>
      <c r="C437" t="s">
        <v>97</v>
      </c>
      <c r="D437" t="s">
        <v>98</v>
      </c>
      <c r="E437" t="s">
        <v>99</v>
      </c>
    </row>
    <row r="438" spans="1:2" ht="12.75">
      <c r="A438" t="s">
        <v>100</v>
      </c>
      <c r="B438">
        <v>155.947</v>
      </c>
    </row>
    <row r="439" spans="1:2" ht="12.75">
      <c r="A439" t="s">
        <v>101</v>
      </c>
      <c r="B439">
        <v>0</v>
      </c>
    </row>
    <row r="440" ht="12.75">
      <c r="A440" t="s">
        <v>0</v>
      </c>
    </row>
    <row r="441" ht="12.75">
      <c r="A441" t="s">
        <v>102</v>
      </c>
    </row>
    <row r="442" spans="1:2" ht="12.75">
      <c r="A442" t="s">
        <v>103</v>
      </c>
      <c r="B442">
        <v>0</v>
      </c>
    </row>
    <row r="443" spans="1:2" ht="12.75">
      <c r="A443" t="s">
        <v>104</v>
      </c>
      <c r="B443">
        <v>1</v>
      </c>
    </row>
    <row r="444" spans="1:2" ht="12.75">
      <c r="A444" t="s">
        <v>105</v>
      </c>
      <c r="B444">
        <v>1</v>
      </c>
    </row>
    <row r="445" spans="1:2" ht="12.75">
      <c r="A445" t="s">
        <v>106</v>
      </c>
      <c r="B445">
        <v>1</v>
      </c>
    </row>
    <row r="446" spans="1:2" ht="12.75">
      <c r="A446" t="s">
        <v>107</v>
      </c>
      <c r="B446">
        <v>0</v>
      </c>
    </row>
    <row r="447" spans="1:2" ht="12.75">
      <c r="A447" t="s">
        <v>108</v>
      </c>
      <c r="B447">
        <v>0</v>
      </c>
    </row>
    <row r="448" spans="1:2" ht="12.75">
      <c r="A448" t="s">
        <v>109</v>
      </c>
      <c r="B448">
        <v>0</v>
      </c>
    </row>
    <row r="449" spans="1:2" ht="12.75">
      <c r="A449" t="s">
        <v>110</v>
      </c>
      <c r="B449">
        <v>0</v>
      </c>
    </row>
    <row r="450" ht="12.75">
      <c r="A450" t="s">
        <v>111</v>
      </c>
    </row>
    <row r="451" spans="1:4" ht="12.75">
      <c r="A451" t="s">
        <v>111</v>
      </c>
      <c r="B451" t="s">
        <v>112</v>
      </c>
      <c r="C451" t="s">
        <v>113</v>
      </c>
      <c r="D451" t="s">
        <v>114</v>
      </c>
    </row>
    <row r="452" spans="2:4" ht="12.75">
      <c r="B452">
        <v>1</v>
      </c>
      <c r="C452" s="1">
        <v>-0.950416</v>
      </c>
      <c r="D452" s="1">
        <v>-0.320017</v>
      </c>
    </row>
    <row r="453" spans="2:4" ht="12.75">
      <c r="B453">
        <v>2</v>
      </c>
      <c r="C453" s="1">
        <v>-0.00363655</v>
      </c>
      <c r="D453" s="1">
        <v>-0.00282853</v>
      </c>
    </row>
    <row r="454" spans="2:4" ht="12.75">
      <c r="B454">
        <v>3</v>
      </c>
      <c r="C454" s="1">
        <v>-0.000571831</v>
      </c>
      <c r="D454" s="1">
        <v>0.00151395</v>
      </c>
    </row>
    <row r="455" spans="2:4" ht="12.75">
      <c r="B455">
        <v>4</v>
      </c>
      <c r="C455" s="1">
        <v>5.70077E-05</v>
      </c>
      <c r="D455" s="1">
        <v>-6.95333E-05</v>
      </c>
    </row>
    <row r="456" spans="2:4" ht="12.75">
      <c r="B456">
        <v>5</v>
      </c>
      <c r="C456" s="1">
        <v>-0.000314058</v>
      </c>
      <c r="D456" s="1">
        <v>0.000336656</v>
      </c>
    </row>
    <row r="457" spans="2:4" ht="12.75">
      <c r="B457">
        <v>6</v>
      </c>
      <c r="C457" s="1">
        <v>1.2977E-05</v>
      </c>
      <c r="D457" s="1">
        <v>-2.56834E-06</v>
      </c>
    </row>
    <row r="458" spans="2:4" ht="12.75">
      <c r="B458">
        <v>9</v>
      </c>
      <c r="C458" s="1">
        <v>-1.37464E-06</v>
      </c>
      <c r="D458" s="1">
        <v>3.94011E-06</v>
      </c>
    </row>
    <row r="459" spans="2:4" ht="12.75">
      <c r="B459">
        <v>10</v>
      </c>
      <c r="C459" s="1">
        <v>-1.37451E-06</v>
      </c>
      <c r="D459" s="1">
        <v>-7.26365E-08</v>
      </c>
    </row>
    <row r="460" spans="2:4" ht="12.75">
      <c r="B460">
        <v>12</v>
      </c>
      <c r="C460" s="1">
        <v>1.65514E-06</v>
      </c>
      <c r="D460" s="1">
        <v>-1.26921E-07</v>
      </c>
    </row>
    <row r="461" spans="2:4" ht="12.75">
      <c r="B461">
        <v>15</v>
      </c>
      <c r="C461" s="1">
        <v>-1.62445E-07</v>
      </c>
      <c r="D461" s="1">
        <v>4.37762E-08</v>
      </c>
    </row>
    <row r="462" spans="2:4" ht="12.75">
      <c r="B462">
        <v>18</v>
      </c>
      <c r="C462" s="1">
        <v>-2.84753E-08</v>
      </c>
      <c r="D462" s="1">
        <v>1.26084E-08</v>
      </c>
    </row>
    <row r="463" spans="2:4" ht="12.75">
      <c r="B463">
        <v>20</v>
      </c>
      <c r="C463" s="1">
        <v>2.20722E-09</v>
      </c>
      <c r="D463" s="1">
        <v>-1.5397E-08</v>
      </c>
    </row>
    <row r="464" spans="2:4" ht="12.75">
      <c r="B464">
        <v>21</v>
      </c>
      <c r="C464" s="1">
        <v>-1.5997E-08</v>
      </c>
      <c r="D464" s="1">
        <v>-3.87943E-08</v>
      </c>
    </row>
    <row r="465" spans="2:4" ht="12.75">
      <c r="B465">
        <v>25</v>
      </c>
      <c r="C465" s="1">
        <v>1.09963E-09</v>
      </c>
      <c r="D465" s="1">
        <v>4.19051E-10</v>
      </c>
    </row>
    <row r="466" spans="2:4" ht="12.75">
      <c r="B466">
        <v>27</v>
      </c>
      <c r="C466" s="1">
        <v>-4.99241E-11</v>
      </c>
      <c r="D466" s="1">
        <v>1.3067E-09</v>
      </c>
    </row>
    <row r="467" spans="2:4" ht="12.75">
      <c r="B467">
        <v>28</v>
      </c>
      <c r="C467" s="1">
        <v>-1.30876E-09</v>
      </c>
      <c r="D467" s="1">
        <v>8.16565E-10</v>
      </c>
    </row>
    <row r="468" spans="2:4" ht="12.75">
      <c r="B468">
        <v>30</v>
      </c>
      <c r="C468" s="1">
        <v>-1.30658E-11</v>
      </c>
      <c r="D468" s="1">
        <v>1.17821E-10</v>
      </c>
    </row>
    <row r="469" ht="12.75">
      <c r="A469" t="s">
        <v>0</v>
      </c>
    </row>
    <row r="470" ht="12.75">
      <c r="A470" t="s">
        <v>0</v>
      </c>
    </row>
    <row r="471" spans="1:3" ht="12.75">
      <c r="A471" t="s">
        <v>130</v>
      </c>
      <c r="B471" t="s">
        <v>83</v>
      </c>
      <c r="C471" t="s">
        <v>51</v>
      </c>
    </row>
    <row r="472" spans="1:2" ht="12.75">
      <c r="A472" t="s">
        <v>84</v>
      </c>
      <c r="B472">
        <v>4126106</v>
      </c>
    </row>
    <row r="473" spans="1:2" ht="12.75">
      <c r="A473" t="s">
        <v>85</v>
      </c>
      <c r="B473">
        <v>4126465</v>
      </c>
    </row>
    <row r="474" spans="1:2" ht="12.75">
      <c r="A474" t="s">
        <v>86</v>
      </c>
      <c r="B474">
        <v>125005</v>
      </c>
    </row>
    <row r="475" spans="1:2" ht="12.75">
      <c r="A475" t="s">
        <v>87</v>
      </c>
      <c r="B475">
        <v>1</v>
      </c>
    </row>
    <row r="476" spans="1:2" ht="12.75">
      <c r="A476" t="s">
        <v>88</v>
      </c>
      <c r="B476">
        <v>0</v>
      </c>
    </row>
    <row r="477" spans="1:2" ht="12.75">
      <c r="A477" t="s">
        <v>89</v>
      </c>
      <c r="B477">
        <v>0</v>
      </c>
    </row>
    <row r="478" spans="1:2" ht="12.75">
      <c r="A478" t="s">
        <v>90</v>
      </c>
      <c r="B478">
        <v>-0.23</v>
      </c>
    </row>
    <row r="479" spans="1:2" ht="12.75">
      <c r="A479" t="s">
        <v>91</v>
      </c>
      <c r="B479">
        <v>52.7589</v>
      </c>
    </row>
    <row r="480" spans="1:2" ht="12.75">
      <c r="A480" t="s">
        <v>92</v>
      </c>
      <c r="B480" s="1">
        <v>0.000218573</v>
      </c>
    </row>
    <row r="481" spans="1:2" ht="12.75">
      <c r="A481" t="s">
        <v>93</v>
      </c>
      <c r="B481" s="1">
        <v>0</v>
      </c>
    </row>
    <row r="482" spans="1:2" ht="12.75">
      <c r="A482" t="s">
        <v>94</v>
      </c>
      <c r="B482" s="1">
        <v>0</v>
      </c>
    </row>
    <row r="483" ht="12.75">
      <c r="A483" t="s">
        <v>0</v>
      </c>
    </row>
    <row r="484" spans="1:5" ht="12.75">
      <c r="A484" t="s">
        <v>95</v>
      </c>
      <c r="B484" t="s">
        <v>96</v>
      </c>
      <c r="C484" t="s">
        <v>97</v>
      </c>
      <c r="D484" t="s">
        <v>98</v>
      </c>
      <c r="E484" t="s">
        <v>99</v>
      </c>
    </row>
    <row r="485" spans="1:2" ht="12.75">
      <c r="A485" t="s">
        <v>100</v>
      </c>
      <c r="B485">
        <v>155.947</v>
      </c>
    </row>
    <row r="486" spans="1:2" ht="12.75">
      <c r="A486" t="s">
        <v>101</v>
      </c>
      <c r="B486">
        <v>0</v>
      </c>
    </row>
    <row r="487" ht="12.75">
      <c r="A487" t="s">
        <v>0</v>
      </c>
    </row>
    <row r="488" ht="12.75">
      <c r="A488" t="s">
        <v>102</v>
      </c>
    </row>
    <row r="489" spans="1:2" ht="12.75">
      <c r="A489" t="s">
        <v>103</v>
      </c>
      <c r="B489">
        <v>0</v>
      </c>
    </row>
    <row r="490" spans="1:2" ht="12.75">
      <c r="A490" t="s">
        <v>104</v>
      </c>
      <c r="B490">
        <v>1</v>
      </c>
    </row>
    <row r="491" spans="1:2" ht="12.75">
      <c r="A491" t="s">
        <v>105</v>
      </c>
      <c r="B491">
        <v>1</v>
      </c>
    </row>
    <row r="492" spans="1:2" ht="12.75">
      <c r="A492" t="s">
        <v>106</v>
      </c>
      <c r="B492">
        <v>1</v>
      </c>
    </row>
    <row r="493" spans="1:2" ht="12.75">
      <c r="A493" t="s">
        <v>107</v>
      </c>
      <c r="B493">
        <v>0</v>
      </c>
    </row>
    <row r="494" spans="1:2" ht="12.75">
      <c r="A494" t="s">
        <v>108</v>
      </c>
      <c r="B494">
        <v>0</v>
      </c>
    </row>
    <row r="495" spans="1:2" ht="12.75">
      <c r="A495" t="s">
        <v>109</v>
      </c>
      <c r="B495">
        <v>0</v>
      </c>
    </row>
    <row r="496" spans="1:2" ht="12.75">
      <c r="A496" t="s">
        <v>110</v>
      </c>
      <c r="B496">
        <v>0</v>
      </c>
    </row>
    <row r="497" ht="12.75">
      <c r="A497" t="s">
        <v>111</v>
      </c>
    </row>
    <row r="498" spans="1:4" ht="12.75">
      <c r="A498" t="s">
        <v>111</v>
      </c>
      <c r="B498" t="s">
        <v>112</v>
      </c>
      <c r="C498" t="s">
        <v>113</v>
      </c>
      <c r="D498" t="s">
        <v>114</v>
      </c>
    </row>
    <row r="499" spans="2:4" ht="12.75">
      <c r="B499">
        <v>1</v>
      </c>
      <c r="C499" s="1">
        <v>-0.228837</v>
      </c>
      <c r="D499" s="1">
        <v>-0.974878</v>
      </c>
    </row>
    <row r="500" spans="2:4" ht="12.75">
      <c r="B500">
        <v>2</v>
      </c>
      <c r="C500" s="1">
        <v>-0.000715314</v>
      </c>
      <c r="D500" s="1">
        <v>-0.00117532</v>
      </c>
    </row>
    <row r="501" spans="2:4" ht="12.75">
      <c r="B501">
        <v>3</v>
      </c>
      <c r="C501" s="1">
        <v>-0.0028913</v>
      </c>
      <c r="D501" s="1">
        <v>0.00549995</v>
      </c>
    </row>
    <row r="502" spans="2:4" ht="12.75">
      <c r="B502">
        <v>4</v>
      </c>
      <c r="C502" s="1">
        <v>-5.18175E-05</v>
      </c>
      <c r="D502" s="1">
        <v>-1.04027E-05</v>
      </c>
    </row>
    <row r="503" spans="2:4" ht="12.75">
      <c r="B503">
        <v>5</v>
      </c>
      <c r="C503" s="1">
        <v>-0.00144797</v>
      </c>
      <c r="D503" s="1">
        <v>0.00105613</v>
      </c>
    </row>
    <row r="504" spans="2:4" ht="12.75">
      <c r="B504">
        <v>6</v>
      </c>
      <c r="C504" s="1">
        <v>3.2275E-06</v>
      </c>
      <c r="D504" s="1">
        <v>4.54732E-06</v>
      </c>
    </row>
    <row r="505" spans="2:4" ht="12.75">
      <c r="B505">
        <v>9</v>
      </c>
      <c r="C505" s="1">
        <v>-1.9514E-06</v>
      </c>
      <c r="D505" s="1">
        <v>-6.94331E-06</v>
      </c>
    </row>
    <row r="506" spans="2:4" ht="12.75">
      <c r="B506">
        <v>10</v>
      </c>
      <c r="C506" s="1">
        <v>-1.01929E-06</v>
      </c>
      <c r="D506" s="1">
        <v>-5.97533E-07</v>
      </c>
    </row>
    <row r="507" spans="2:4" ht="12.75">
      <c r="B507">
        <v>12</v>
      </c>
      <c r="C507" s="1">
        <v>1.55436E-07</v>
      </c>
      <c r="D507" s="1">
        <v>-3.87524E-07</v>
      </c>
    </row>
    <row r="508" spans="2:4" ht="12.75">
      <c r="B508">
        <v>15</v>
      </c>
      <c r="C508" s="1">
        <v>3.96307E-08</v>
      </c>
      <c r="D508" s="1">
        <v>-1.12207E-08</v>
      </c>
    </row>
    <row r="509" spans="2:4" ht="12.75">
      <c r="B509">
        <v>18</v>
      </c>
      <c r="C509" s="1">
        <v>-1.44049E-08</v>
      </c>
      <c r="D509" s="1">
        <v>1.15363E-08</v>
      </c>
    </row>
    <row r="510" spans="2:4" ht="12.75">
      <c r="B510">
        <v>20</v>
      </c>
      <c r="C510" s="1">
        <v>-1.5892E-08</v>
      </c>
      <c r="D510" s="1">
        <v>8.2183E-09</v>
      </c>
    </row>
    <row r="511" spans="2:4" ht="12.75">
      <c r="B511">
        <v>21</v>
      </c>
      <c r="C511" s="1">
        <v>4.62164E-09</v>
      </c>
      <c r="D511" s="1">
        <v>2.78173E-08</v>
      </c>
    </row>
    <row r="512" spans="2:4" ht="12.75">
      <c r="B512">
        <v>25</v>
      </c>
      <c r="C512" s="1">
        <v>6.79176E-10</v>
      </c>
      <c r="D512" s="1">
        <v>9.98945E-10</v>
      </c>
    </row>
    <row r="513" spans="2:4" ht="12.75">
      <c r="B513">
        <v>27</v>
      </c>
      <c r="C513" s="1">
        <v>1.08847E-10</v>
      </c>
      <c r="D513" s="1">
        <v>1.34077E-11</v>
      </c>
    </row>
    <row r="514" spans="2:4" ht="12.75">
      <c r="B514">
        <v>28</v>
      </c>
      <c r="C514" s="1">
        <v>-8.01465E-11</v>
      </c>
      <c r="D514" s="1">
        <v>4.90757E-10</v>
      </c>
    </row>
    <row r="515" spans="2:4" ht="12.75">
      <c r="B515">
        <v>30</v>
      </c>
      <c r="C515" s="1">
        <v>-3.58676E-11</v>
      </c>
      <c r="D515" s="1">
        <v>-2.70213E-11</v>
      </c>
    </row>
    <row r="516" ht="12.75">
      <c r="A516" t="s">
        <v>0</v>
      </c>
    </row>
    <row r="517" ht="12.75">
      <c r="A517" t="s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17"/>
  <sheetViews>
    <sheetView workbookViewId="0" topLeftCell="D1">
      <selection activeCell="M44" sqref="M44"/>
    </sheetView>
  </sheetViews>
  <sheetFormatPr defaultColWidth="9.140625" defaultRowHeight="12.75"/>
  <cols>
    <col min="1" max="1" width="12.00390625" style="0" bestFit="1" customWidth="1"/>
    <col min="2" max="3" width="9.57421875" style="0" bestFit="1" customWidth="1"/>
    <col min="4" max="4" width="9.00390625" style="0" bestFit="1" customWidth="1"/>
    <col min="5" max="5" width="5.57421875" style="0" bestFit="1" customWidth="1"/>
    <col min="10" max="10" width="10.140625" style="0" customWidth="1"/>
    <col min="12" max="12" width="7.8515625" style="0" customWidth="1"/>
  </cols>
  <sheetData>
    <row r="1" spans="1:24" ht="12.75">
      <c r="A1" t="s">
        <v>131</v>
      </c>
      <c r="B1" t="s">
        <v>83</v>
      </c>
      <c r="C1" t="s">
        <v>51</v>
      </c>
      <c r="G1" t="s">
        <v>115</v>
      </c>
      <c r="H1">
        <v>47</v>
      </c>
      <c r="I1" s="17">
        <v>8</v>
      </c>
      <c r="J1" s="17">
        <v>10</v>
      </c>
      <c r="K1" s="17"/>
      <c r="L1" s="17"/>
      <c r="M1" s="17">
        <v>29</v>
      </c>
      <c r="N1" s="17">
        <v>31</v>
      </c>
      <c r="O1" s="17">
        <f>N1+1</f>
        <v>32</v>
      </c>
      <c r="P1" s="17">
        <f>O1+1</f>
        <v>33</v>
      </c>
      <c r="Q1" s="17">
        <f>P1+1</f>
        <v>34</v>
      </c>
      <c r="R1" s="17">
        <v>32</v>
      </c>
      <c r="S1" s="17">
        <v>29</v>
      </c>
      <c r="T1" s="17">
        <v>31</v>
      </c>
      <c r="U1" s="17">
        <f>T1+1</f>
        <v>32</v>
      </c>
      <c r="V1" s="17">
        <f>U1+1</f>
        <v>33</v>
      </c>
      <c r="W1" s="17">
        <f>V1+1</f>
        <v>34</v>
      </c>
      <c r="X1" s="17">
        <v>32</v>
      </c>
    </row>
    <row r="2" spans="1:2" ht="12.75">
      <c r="A2" t="s">
        <v>84</v>
      </c>
      <c r="B2">
        <v>4126869</v>
      </c>
    </row>
    <row r="3" spans="1:24" ht="38.25">
      <c r="A3" t="s">
        <v>85</v>
      </c>
      <c r="B3">
        <v>4126894</v>
      </c>
      <c r="G3" t="s">
        <v>116</v>
      </c>
      <c r="I3" t="s">
        <v>117</v>
      </c>
      <c r="J3" t="s">
        <v>134</v>
      </c>
      <c r="K3" s="9" t="s">
        <v>135</v>
      </c>
      <c r="L3" s="9" t="s">
        <v>137</v>
      </c>
      <c r="M3" t="s">
        <v>132</v>
      </c>
      <c r="N3" t="s">
        <v>118</v>
      </c>
      <c r="O3" t="s">
        <v>119</v>
      </c>
      <c r="P3" t="s">
        <v>120</v>
      </c>
      <c r="Q3" t="s">
        <v>121</v>
      </c>
      <c r="R3" t="s">
        <v>122</v>
      </c>
      <c r="S3" t="s">
        <v>133</v>
      </c>
      <c r="T3" t="s">
        <v>123</v>
      </c>
      <c r="U3" t="s">
        <v>124</v>
      </c>
      <c r="V3" t="s">
        <v>125</v>
      </c>
      <c r="W3" t="s">
        <v>126</v>
      </c>
      <c r="X3" t="s">
        <v>127</v>
      </c>
    </row>
    <row r="4" spans="1:24" ht="12.75">
      <c r="A4" t="s">
        <v>86</v>
      </c>
      <c r="B4">
        <v>125005</v>
      </c>
      <c r="G4">
        <v>0</v>
      </c>
      <c r="I4" s="10">
        <f aca="true" ca="1" t="shared" si="0" ref="I4:J14">OFFSET($A$1,I$1+$H$1*$G4-1,1)</f>
        <v>-0.23</v>
      </c>
      <c r="J4" s="18">
        <f ca="1" t="shared" si="0"/>
        <v>0.00467777</v>
      </c>
      <c r="K4" s="18"/>
      <c r="L4" s="18"/>
      <c r="M4" s="10">
        <f ca="1">OFFSET($A$1,M$1+$H$1*$G4-1,2)*10000</f>
        <v>-4697.13</v>
      </c>
      <c r="N4" s="10">
        <f ca="1">OFFSET($A$1,N$1+$H$1*$G4-1,2)*10000</f>
        <v>-4.642180000000001</v>
      </c>
      <c r="O4" s="10">
        <f aca="true" ca="1" t="shared" si="1" ref="N4:R14">OFFSET($A$1,O$1+$H$1*$G4-1,2)*10000</f>
        <v>-11.102</v>
      </c>
      <c r="P4" s="10">
        <f ca="1" t="shared" si="1"/>
        <v>1.63244</v>
      </c>
      <c r="Q4" s="10">
        <f ca="1" t="shared" si="1"/>
        <v>16.4408</v>
      </c>
      <c r="R4" s="10">
        <f ca="1">OFFSET($A$1,R$1+$H$1*$G4-1,2)*10000</f>
        <v>-11.102</v>
      </c>
      <c r="S4" s="10">
        <f aca="true" ca="1" t="shared" si="2" ref="S4:X14">OFFSET($A$1,S$1+$H$1*$G4-1,3)*10000</f>
        <v>6046.33</v>
      </c>
      <c r="T4" s="10">
        <f ca="1" t="shared" si="2"/>
        <v>0.3382</v>
      </c>
      <c r="U4" s="10">
        <f ca="1" t="shared" si="2"/>
        <v>-6.18063</v>
      </c>
      <c r="V4" s="10">
        <f ca="1" t="shared" si="2"/>
        <v>-1.2546000000000002</v>
      </c>
      <c r="W4" s="10">
        <f ca="1">OFFSET($A$1,W$1+$H$1*$G4-1,3)*10000</f>
        <v>0.540312</v>
      </c>
      <c r="X4" s="10">
        <f ca="1" t="shared" si="2"/>
        <v>-6.18063</v>
      </c>
    </row>
    <row r="5" spans="1:24" ht="12.75">
      <c r="A5" t="s">
        <v>87</v>
      </c>
      <c r="B5">
        <v>2</v>
      </c>
      <c r="G5">
        <v>1</v>
      </c>
      <c r="I5" s="10">
        <f ca="1">OFFSET($A$1,I$1+$H$1*$G5-1,1)</f>
        <v>-0.03</v>
      </c>
      <c r="J5" s="18">
        <f ca="1" t="shared" si="0"/>
        <v>0.000522235</v>
      </c>
      <c r="K5" s="18"/>
      <c r="L5" s="18"/>
      <c r="M5" s="10">
        <f aca="true" ca="1" t="shared" si="3" ref="M5:M14">OFFSET($A$1,M$1+$H$1*$G5-1,2)*10000</f>
        <v>-41604.799999999996</v>
      </c>
      <c r="N5" s="10">
        <f ca="1" t="shared" si="1"/>
        <v>-11.741</v>
      </c>
      <c r="O5" s="10">
        <f ca="1" t="shared" si="1"/>
        <v>-10.2579</v>
      </c>
      <c r="P5" s="10">
        <f ca="1" t="shared" si="1"/>
        <v>-2.70376</v>
      </c>
      <c r="Q5" s="10">
        <f ca="1" t="shared" si="1"/>
        <v>13.1592</v>
      </c>
      <c r="R5" s="10">
        <f ca="1" t="shared" si="1"/>
        <v>-10.2579</v>
      </c>
      <c r="S5" s="10">
        <f ca="1" t="shared" si="2"/>
        <v>53707.200000000004</v>
      </c>
      <c r="T5" s="10">
        <f ca="1" t="shared" si="2"/>
        <v>-21.5153</v>
      </c>
      <c r="U5" s="10">
        <f ca="1" t="shared" si="2"/>
        <v>-0.72792</v>
      </c>
      <c r="V5" s="10">
        <f ca="1" t="shared" si="2"/>
        <v>4.91821</v>
      </c>
      <c r="W5" s="10">
        <f ca="1" t="shared" si="2"/>
        <v>2.62374</v>
      </c>
      <c r="X5" s="10">
        <f ca="1" t="shared" si="2"/>
        <v>-0.72792</v>
      </c>
    </row>
    <row r="6" spans="1:24" ht="12.75">
      <c r="A6" t="s">
        <v>88</v>
      </c>
      <c r="B6">
        <v>0</v>
      </c>
      <c r="G6">
        <v>2</v>
      </c>
      <c r="I6" s="10">
        <f aca="true" ca="1" t="shared" si="4" ref="I6:I14">OFFSET($A$1,I$1+$H$1*$G6-1,1)</f>
        <v>0.23</v>
      </c>
      <c r="J6" s="18">
        <f ca="1" t="shared" si="0"/>
        <v>0.00471832</v>
      </c>
      <c r="K6" s="1">
        <f>J6*0.0001*SQRT(M6^2+S6^2)*0.0254</f>
        <v>8.926248842933318E-05</v>
      </c>
      <c r="L6" s="10">
        <f>DEGREES(ATAN2(M6,S6))</f>
        <v>127.74406030394843</v>
      </c>
      <c r="M6" s="10">
        <f ca="1" t="shared" si="3"/>
        <v>-4559.27</v>
      </c>
      <c r="N6" s="10">
        <f ca="1" t="shared" si="1"/>
        <v>3.1130600000000004</v>
      </c>
      <c r="O6" s="10">
        <f ca="1" t="shared" si="1"/>
        <v>11.4901</v>
      </c>
      <c r="P6" s="10">
        <f ca="1" t="shared" si="1"/>
        <v>-2.6936400000000003</v>
      </c>
      <c r="Q6" s="10">
        <f ca="1" t="shared" si="1"/>
        <v>-16.8801</v>
      </c>
      <c r="R6" s="10">
        <f ca="1" t="shared" si="1"/>
        <v>11.4901</v>
      </c>
      <c r="S6" s="10">
        <f ca="1" t="shared" si="2"/>
        <v>5889.64</v>
      </c>
      <c r="T6" s="10">
        <f ca="1" t="shared" si="2"/>
        <v>-8.2258</v>
      </c>
      <c r="U6" s="10">
        <f ca="1" t="shared" si="2"/>
        <v>7.6882600000000005</v>
      </c>
      <c r="V6" s="10">
        <f ca="1" t="shared" si="2"/>
        <v>2.5960300000000003</v>
      </c>
      <c r="W6" s="10">
        <f ca="1" t="shared" si="2"/>
        <v>-0.292079</v>
      </c>
      <c r="X6" s="10">
        <f ca="1" t="shared" si="2"/>
        <v>7.6882600000000005</v>
      </c>
    </row>
    <row r="7" spans="1:24" ht="12.75">
      <c r="A7" t="s">
        <v>89</v>
      </c>
      <c r="B7">
        <v>0</v>
      </c>
      <c r="G7">
        <v>3</v>
      </c>
      <c r="I7" s="10">
        <f ca="1" t="shared" si="4"/>
        <v>0.48</v>
      </c>
      <c r="J7" s="18">
        <f ca="1" t="shared" si="0"/>
        <v>0.00993654</v>
      </c>
      <c r="K7" s="1">
        <f aca="true" t="shared" si="5" ref="K7:K12">J7*0.0001*SQRT(M7^2+S7^2)*0.0254</f>
        <v>8.826501868524994E-05</v>
      </c>
      <c r="L7" s="10">
        <f aca="true" t="shared" si="6" ref="L7:L12">DEGREES(ATAN2(M7,S7))</f>
        <v>127.61021665204687</v>
      </c>
      <c r="M7" s="10">
        <f ca="1" t="shared" si="3"/>
        <v>-2134.29</v>
      </c>
      <c r="N7" s="10">
        <f ca="1" t="shared" si="1"/>
        <v>1.84096</v>
      </c>
      <c r="O7" s="10">
        <f ca="1" t="shared" si="1"/>
        <v>11.0571</v>
      </c>
      <c r="P7" s="10">
        <f ca="1" t="shared" si="1"/>
        <v>-2.27353</v>
      </c>
      <c r="Q7" s="10">
        <f ca="1" t="shared" si="1"/>
        <v>-16.7946</v>
      </c>
      <c r="R7" s="10">
        <f ca="1" t="shared" si="1"/>
        <v>11.0571</v>
      </c>
      <c r="S7" s="10">
        <f ca="1" t="shared" si="2"/>
        <v>2770.41</v>
      </c>
      <c r="T7" s="10">
        <f ca="1" t="shared" si="2"/>
        <v>-5.89489</v>
      </c>
      <c r="U7" s="10">
        <f ca="1" t="shared" si="2"/>
        <v>7.05353</v>
      </c>
      <c r="V7" s="10">
        <f ca="1" t="shared" si="2"/>
        <v>2.03057</v>
      </c>
      <c r="W7" s="10">
        <f ca="1" t="shared" si="2"/>
        <v>-0.287843</v>
      </c>
      <c r="X7" s="10">
        <f ca="1" t="shared" si="2"/>
        <v>7.05353</v>
      </c>
    </row>
    <row r="8" spans="1:24" ht="12.75">
      <c r="A8" t="s">
        <v>90</v>
      </c>
      <c r="B8">
        <v>-0.23</v>
      </c>
      <c r="G8">
        <v>4</v>
      </c>
      <c r="I8" s="10">
        <f ca="1" t="shared" si="4"/>
        <v>0.73</v>
      </c>
      <c r="J8" s="18">
        <f ca="1" t="shared" si="0"/>
        <v>0.0151828</v>
      </c>
      <c r="K8" s="1">
        <f t="shared" si="5"/>
        <v>8.687661208024868E-05</v>
      </c>
      <c r="L8" s="10">
        <f t="shared" si="6"/>
        <v>127.54903763765108</v>
      </c>
      <c r="M8" s="10">
        <f ca="1" t="shared" si="3"/>
        <v>-1372.93</v>
      </c>
      <c r="N8" s="10">
        <f ca="1" t="shared" si="1"/>
        <v>2.66148</v>
      </c>
      <c r="O8" s="10">
        <f ca="1" t="shared" si="1"/>
        <v>11.0404</v>
      </c>
      <c r="P8" s="10">
        <f ca="1" t="shared" si="1"/>
        <v>-2.34745</v>
      </c>
      <c r="Q8" s="10">
        <f ca="1" t="shared" si="1"/>
        <v>-16.6431</v>
      </c>
      <c r="R8" s="10">
        <f ca="1" t="shared" si="1"/>
        <v>11.0404</v>
      </c>
      <c r="S8" s="10">
        <f ca="1" t="shared" si="2"/>
        <v>1786.07</v>
      </c>
      <c r="T8" s="10">
        <f ca="1" t="shared" si="2"/>
        <v>-5.710170000000001</v>
      </c>
      <c r="U8" s="10">
        <f ca="1" t="shared" si="2"/>
        <v>7.1925099999999995</v>
      </c>
      <c r="V8" s="10">
        <f ca="1" t="shared" si="2"/>
        <v>1.90446</v>
      </c>
      <c r="W8" s="10">
        <f ca="1" t="shared" si="2"/>
        <v>-0.237336</v>
      </c>
      <c r="X8" s="10">
        <f ca="1" t="shared" si="2"/>
        <v>7.1925099999999995</v>
      </c>
    </row>
    <row r="9" spans="1:24" ht="12.75">
      <c r="A9" t="s">
        <v>91</v>
      </c>
      <c r="B9">
        <v>25.7341</v>
      </c>
      <c r="G9">
        <v>5</v>
      </c>
      <c r="I9" s="10">
        <f ca="1" t="shared" si="4"/>
        <v>0.98</v>
      </c>
      <c r="J9" s="18">
        <f ca="1" t="shared" si="0"/>
        <v>0.0204029</v>
      </c>
      <c r="K9" s="1">
        <f t="shared" si="5"/>
        <v>8.631222401418473E-05</v>
      </c>
      <c r="L9" s="10">
        <f t="shared" si="6"/>
        <v>127.56303368155014</v>
      </c>
      <c r="M9" s="10">
        <f ca="1" t="shared" si="3"/>
        <v>-1015.35</v>
      </c>
      <c r="N9" s="10">
        <f ca="1" t="shared" si="1"/>
        <v>2.77671</v>
      </c>
      <c r="O9" s="10">
        <f ca="1" t="shared" si="1"/>
        <v>11.177100000000001</v>
      </c>
      <c r="P9" s="10">
        <f ca="1" t="shared" si="1"/>
        <v>-2.29337</v>
      </c>
      <c r="Q9" s="10">
        <f ca="1" t="shared" si="1"/>
        <v>-16.6849</v>
      </c>
      <c r="R9" s="10">
        <f ca="1" t="shared" si="1"/>
        <v>11.177100000000001</v>
      </c>
      <c r="S9" s="10">
        <f ca="1" t="shared" si="2"/>
        <v>1320.22</v>
      </c>
      <c r="T9" s="10">
        <f ca="1" t="shared" si="2"/>
        <v>-5.7634</v>
      </c>
      <c r="U9" s="10">
        <f ca="1" t="shared" si="2"/>
        <v>6.73953</v>
      </c>
      <c r="V9" s="10">
        <f ca="1" t="shared" si="2"/>
        <v>1.9089399999999999</v>
      </c>
      <c r="W9" s="10">
        <f ca="1" t="shared" si="2"/>
        <v>-0.293276</v>
      </c>
      <c r="X9" s="10">
        <f ca="1" t="shared" si="2"/>
        <v>6.73953</v>
      </c>
    </row>
    <row r="10" spans="1:24" ht="12.75">
      <c r="A10" t="s">
        <v>92</v>
      </c>
      <c r="B10" s="1">
        <v>0.00467777</v>
      </c>
      <c r="G10">
        <v>6</v>
      </c>
      <c r="I10" s="10">
        <f ca="1" t="shared" si="4"/>
        <v>0.73</v>
      </c>
      <c r="J10" s="18">
        <f ca="1" t="shared" si="0"/>
        <v>0.0151728</v>
      </c>
      <c r="K10" s="1">
        <f t="shared" si="5"/>
        <v>8.72825959948832E-05</v>
      </c>
      <c r="L10" s="10">
        <f t="shared" si="6"/>
        <v>127.57888034077308</v>
      </c>
      <c r="M10" s="10">
        <f ca="1" t="shared" si="3"/>
        <v>-1381.1899999999998</v>
      </c>
      <c r="N10" s="10">
        <f ca="1" t="shared" si="1"/>
        <v>2.5363</v>
      </c>
      <c r="O10" s="10">
        <f ca="1" t="shared" si="1"/>
        <v>11.0954</v>
      </c>
      <c r="P10" s="10">
        <f ca="1" t="shared" si="1"/>
        <v>-2.23615</v>
      </c>
      <c r="Q10" s="10">
        <f ca="1" t="shared" si="1"/>
        <v>-16.6656</v>
      </c>
      <c r="R10" s="10">
        <f ca="1" t="shared" si="1"/>
        <v>11.0954</v>
      </c>
      <c r="S10" s="10">
        <f ca="1" t="shared" si="2"/>
        <v>1794.88</v>
      </c>
      <c r="T10" s="10">
        <f ca="1" t="shared" si="2"/>
        <v>-5.5154499999999995</v>
      </c>
      <c r="U10" s="10">
        <f ca="1" t="shared" si="2"/>
        <v>6.95002</v>
      </c>
      <c r="V10" s="10">
        <f ca="1" t="shared" si="2"/>
        <v>1.9898</v>
      </c>
      <c r="W10" s="10">
        <f ca="1" t="shared" si="2"/>
        <v>-0.254851</v>
      </c>
      <c r="X10" s="10">
        <f ca="1" t="shared" si="2"/>
        <v>6.95002</v>
      </c>
    </row>
    <row r="11" spans="1:24" ht="12.75">
      <c r="A11" t="s">
        <v>93</v>
      </c>
      <c r="B11" s="1">
        <v>0</v>
      </c>
      <c r="G11">
        <v>7</v>
      </c>
      <c r="I11" s="10">
        <f ca="1" t="shared" si="4"/>
        <v>0.48</v>
      </c>
      <c r="J11" s="18">
        <f ca="1" t="shared" si="0"/>
        <v>0.00994958</v>
      </c>
      <c r="K11" s="1">
        <f t="shared" si="5"/>
        <v>8.832891335004467E-05</v>
      </c>
      <c r="L11" s="10">
        <f>DEGREES(ATAN2(M11,S11))</f>
        <v>127.5987169096664</v>
      </c>
      <c r="M11" s="10">
        <f ca="1" t="shared" si="3"/>
        <v>-2132.48</v>
      </c>
      <c r="N11" s="10">
        <f ca="1" t="shared" si="1"/>
        <v>2.5813099999999998</v>
      </c>
      <c r="O11" s="10">
        <f ca="1" t="shared" si="1"/>
        <v>11.1216</v>
      </c>
      <c r="P11" s="10">
        <f ca="1" t="shared" si="1"/>
        <v>-2.2399299999999998</v>
      </c>
      <c r="Q11" s="10">
        <f ca="1" t="shared" si="1"/>
        <v>-16.5751</v>
      </c>
      <c r="R11" s="10">
        <f ca="1" t="shared" si="1"/>
        <v>11.1216</v>
      </c>
      <c r="S11" s="10">
        <f ca="1" t="shared" si="2"/>
        <v>2769.2099999999996</v>
      </c>
      <c r="T11" s="10">
        <f ca="1" t="shared" si="2"/>
        <v>-6.03915</v>
      </c>
      <c r="U11" s="10">
        <f ca="1" t="shared" si="2"/>
        <v>7.27221</v>
      </c>
      <c r="V11" s="10">
        <f ca="1" t="shared" si="2"/>
        <v>1.95121</v>
      </c>
      <c r="W11" s="10">
        <f ca="1" t="shared" si="2"/>
        <v>-0.0990833</v>
      </c>
      <c r="X11" s="10">
        <f ca="1" t="shared" si="2"/>
        <v>7.27221</v>
      </c>
    </row>
    <row r="12" spans="1:24" ht="12.75">
      <c r="A12" t="s">
        <v>94</v>
      </c>
      <c r="B12" s="1">
        <v>0</v>
      </c>
      <c r="G12">
        <v>8</v>
      </c>
      <c r="I12" s="10">
        <f ca="1" t="shared" si="4"/>
        <v>0.22</v>
      </c>
      <c r="J12" s="18">
        <f ca="1" t="shared" si="0"/>
        <v>0.00472555</v>
      </c>
      <c r="K12" s="1">
        <f t="shared" si="5"/>
        <v>8.921219340648705E-05</v>
      </c>
      <c r="L12" s="10">
        <f t="shared" si="6"/>
        <v>127.67683100922552</v>
      </c>
      <c r="M12" s="10">
        <f ca="1" t="shared" si="3"/>
        <v>-4542.83</v>
      </c>
      <c r="N12" s="10">
        <f ca="1" t="shared" si="1"/>
        <v>1.69841</v>
      </c>
      <c r="O12" s="10">
        <f ca="1" t="shared" si="1"/>
        <v>10.315299999999999</v>
      </c>
      <c r="P12" s="10">
        <f ca="1" t="shared" si="1"/>
        <v>-2.6176</v>
      </c>
      <c r="Q12" s="10">
        <f ca="1" t="shared" si="1"/>
        <v>-16.976</v>
      </c>
      <c r="R12" s="10">
        <f ca="1" t="shared" si="1"/>
        <v>10.315299999999999</v>
      </c>
      <c r="S12" s="10">
        <f ca="1" t="shared" si="2"/>
        <v>5882.650000000001</v>
      </c>
      <c r="T12" s="10">
        <f ca="1" t="shared" si="2"/>
        <v>-8.37911</v>
      </c>
      <c r="U12" s="10">
        <f ca="1" t="shared" si="2"/>
        <v>5.59846</v>
      </c>
      <c r="V12" s="10">
        <f ca="1" t="shared" si="2"/>
        <v>2.21808</v>
      </c>
      <c r="W12" s="10">
        <f ca="1" t="shared" si="2"/>
        <v>-0.176534</v>
      </c>
      <c r="X12" s="10">
        <f ca="1" t="shared" si="2"/>
        <v>5.59846</v>
      </c>
    </row>
    <row r="13" spans="1:24" ht="12.75">
      <c r="A13" t="s">
        <v>0</v>
      </c>
      <c r="G13">
        <v>9</v>
      </c>
      <c r="I13" s="10">
        <f ca="1" t="shared" si="4"/>
        <v>-0.03</v>
      </c>
      <c r="J13" s="18">
        <f ca="1" t="shared" si="0"/>
        <v>0.000512561</v>
      </c>
      <c r="K13" s="18"/>
      <c r="L13" s="18"/>
      <c r="M13" s="10">
        <f ca="1" t="shared" si="3"/>
        <v>-42313.9</v>
      </c>
      <c r="N13" s="10">
        <f ca="1" t="shared" si="1"/>
        <v>-23.262700000000002</v>
      </c>
      <c r="O13" s="10">
        <f ca="1" t="shared" si="1"/>
        <v>-16.3758</v>
      </c>
      <c r="P13" s="10">
        <f ca="1" t="shared" si="1"/>
        <v>-0.6558950000000001</v>
      </c>
      <c r="Q13" s="10">
        <f ca="1" t="shared" si="1"/>
        <v>12.580300000000001</v>
      </c>
      <c r="R13" s="10">
        <f ca="1" t="shared" si="1"/>
        <v>-16.3758</v>
      </c>
      <c r="S13" s="10">
        <f ca="1" t="shared" si="2"/>
        <v>54695.600000000006</v>
      </c>
      <c r="T13" s="10">
        <f ca="1" t="shared" si="2"/>
        <v>-16.003700000000002</v>
      </c>
      <c r="U13" s="10">
        <f ca="1" t="shared" si="2"/>
        <v>-8.87637</v>
      </c>
      <c r="V13" s="10">
        <f ca="1" t="shared" si="2"/>
        <v>1.62658</v>
      </c>
      <c r="W13" s="10">
        <f ca="1" t="shared" si="2"/>
        <v>3.2964700000000002</v>
      </c>
      <c r="X13" s="10">
        <f ca="1" t="shared" si="2"/>
        <v>-8.87637</v>
      </c>
    </row>
    <row r="14" spans="1:24" ht="12.75">
      <c r="A14" t="s">
        <v>95</v>
      </c>
      <c r="B14" t="s">
        <v>96</v>
      </c>
      <c r="C14" t="s">
        <v>97</v>
      </c>
      <c r="D14" t="s">
        <v>98</v>
      </c>
      <c r="E14" t="s">
        <v>99</v>
      </c>
      <c r="G14">
        <v>10</v>
      </c>
      <c r="I14" s="10">
        <f ca="1" t="shared" si="4"/>
        <v>-0.23</v>
      </c>
      <c r="J14" s="18">
        <f ca="1" t="shared" si="0"/>
        <v>0.00468897</v>
      </c>
      <c r="K14" s="18"/>
      <c r="L14" s="18"/>
      <c r="M14" s="10">
        <f ca="1" t="shared" si="3"/>
        <v>-4694.67</v>
      </c>
      <c r="N14" s="10">
        <f ca="1" t="shared" si="1"/>
        <v>-3.8355699999999997</v>
      </c>
      <c r="O14" s="10">
        <f ca="1" t="shared" si="1"/>
        <v>-10.8278</v>
      </c>
      <c r="P14" s="10">
        <f ca="1" t="shared" si="1"/>
        <v>1.59993</v>
      </c>
      <c r="Q14" s="10">
        <f ca="1" t="shared" si="1"/>
        <v>16.345299999999998</v>
      </c>
      <c r="R14" s="10">
        <f ca="1" t="shared" si="1"/>
        <v>-10.8278</v>
      </c>
      <c r="S14" s="10">
        <f ca="1" t="shared" si="2"/>
        <v>6023.28</v>
      </c>
      <c r="T14" s="10">
        <f ca="1" t="shared" si="2"/>
        <v>1.10985</v>
      </c>
      <c r="U14" s="10">
        <f ca="1" t="shared" si="2"/>
        <v>-6.41949</v>
      </c>
      <c r="V14" s="10">
        <f ca="1" t="shared" si="2"/>
        <v>-1.17755</v>
      </c>
      <c r="W14" s="10">
        <f ca="1" t="shared" si="2"/>
        <v>0.536689</v>
      </c>
      <c r="X14" s="10">
        <f ca="1" t="shared" si="2"/>
        <v>-6.41949</v>
      </c>
    </row>
    <row r="15" spans="1:2" ht="12.75">
      <c r="A15" t="s">
        <v>100</v>
      </c>
      <c r="B15">
        <v>-154.094</v>
      </c>
    </row>
    <row r="16" spans="1:2" ht="12.75">
      <c r="A16" t="s">
        <v>101</v>
      </c>
      <c r="B16">
        <v>0</v>
      </c>
    </row>
    <row r="17" ht="12.75">
      <c r="A17" t="s">
        <v>0</v>
      </c>
    </row>
    <row r="18" ht="12.75">
      <c r="A18" t="s">
        <v>102</v>
      </c>
    </row>
    <row r="19" spans="1:2" ht="12.75">
      <c r="A19" t="s">
        <v>103</v>
      </c>
      <c r="B19">
        <v>0</v>
      </c>
    </row>
    <row r="20" spans="1:2" ht="12.75">
      <c r="A20" t="s">
        <v>104</v>
      </c>
      <c r="B20">
        <v>1</v>
      </c>
    </row>
    <row r="21" spans="1:2" ht="12.75">
      <c r="A21" t="s">
        <v>105</v>
      </c>
      <c r="B21">
        <v>1</v>
      </c>
    </row>
    <row r="22" spans="1:2" ht="12.75">
      <c r="A22" t="s">
        <v>106</v>
      </c>
      <c r="B22">
        <v>1</v>
      </c>
    </row>
    <row r="23" spans="1:2" ht="12.75">
      <c r="A23" t="s">
        <v>107</v>
      </c>
      <c r="B23">
        <v>0</v>
      </c>
    </row>
    <row r="24" spans="1:2" ht="12.75">
      <c r="A24" t="s">
        <v>108</v>
      </c>
      <c r="B24">
        <v>0</v>
      </c>
    </row>
    <row r="25" spans="1:2" ht="12.75">
      <c r="A25" t="s">
        <v>109</v>
      </c>
      <c r="B25">
        <v>0</v>
      </c>
    </row>
    <row r="26" spans="1:2" ht="12.75">
      <c r="A26" t="s">
        <v>110</v>
      </c>
      <c r="B26">
        <v>0</v>
      </c>
    </row>
    <row r="27" ht="12.75">
      <c r="A27" t="s">
        <v>111</v>
      </c>
    </row>
    <row r="28" spans="1:4" ht="12.75">
      <c r="A28" t="s">
        <v>111</v>
      </c>
      <c r="B28" t="s">
        <v>112</v>
      </c>
      <c r="C28" t="s">
        <v>113</v>
      </c>
      <c r="D28" t="s">
        <v>114</v>
      </c>
    </row>
    <row r="29" spans="2:4" ht="12.75">
      <c r="B29">
        <v>1</v>
      </c>
      <c r="C29" s="1">
        <v>-0.469713</v>
      </c>
      <c r="D29" s="1">
        <v>0.604633</v>
      </c>
    </row>
    <row r="30" spans="2:4" ht="12.75">
      <c r="B30">
        <v>2</v>
      </c>
      <c r="C30" s="1">
        <v>-1.00316</v>
      </c>
      <c r="D30" s="1">
        <v>0.00334238</v>
      </c>
    </row>
    <row r="31" spans="2:4" ht="12.75">
      <c r="B31">
        <v>3</v>
      </c>
      <c r="C31" s="1">
        <v>-0.000464218</v>
      </c>
      <c r="D31" s="1">
        <v>3.382E-05</v>
      </c>
    </row>
    <row r="32" spans="2:4" ht="12.75">
      <c r="B32">
        <v>4</v>
      </c>
      <c r="C32" s="1">
        <v>-0.0011102</v>
      </c>
      <c r="D32" s="1">
        <v>-0.000618063</v>
      </c>
    </row>
    <row r="33" spans="2:4" ht="12.75">
      <c r="B33">
        <v>5</v>
      </c>
      <c r="C33" s="1">
        <v>0.000163244</v>
      </c>
      <c r="D33" s="1">
        <v>-0.00012546</v>
      </c>
    </row>
    <row r="34" spans="2:4" ht="12.75">
      <c r="B34">
        <v>6</v>
      </c>
      <c r="C34" s="1">
        <v>0.00164408</v>
      </c>
      <c r="D34" s="1">
        <v>5.40312E-05</v>
      </c>
    </row>
    <row r="35" spans="2:4" ht="12.75">
      <c r="B35">
        <v>9</v>
      </c>
      <c r="C35" s="1">
        <v>-1.11385E-05</v>
      </c>
      <c r="D35" s="1">
        <v>1.72783E-06</v>
      </c>
    </row>
    <row r="36" spans="2:4" ht="12.75">
      <c r="B36">
        <v>10</v>
      </c>
      <c r="C36" s="1">
        <v>-7.26152E-06</v>
      </c>
      <c r="D36" s="1">
        <v>-1.81528E-06</v>
      </c>
    </row>
    <row r="37" spans="2:4" ht="12.75">
      <c r="B37">
        <v>12</v>
      </c>
      <c r="C37" s="1">
        <v>-7.80895E-07</v>
      </c>
      <c r="D37" s="1">
        <v>3.48092E-07</v>
      </c>
    </row>
    <row r="38" spans="2:4" ht="12.75">
      <c r="B38">
        <v>15</v>
      </c>
      <c r="C38" s="1">
        <v>1.46574E-07</v>
      </c>
      <c r="D38" s="1">
        <v>-9.87508E-08</v>
      </c>
    </row>
    <row r="39" spans="2:4" ht="12.75">
      <c r="B39">
        <v>18</v>
      </c>
      <c r="C39" s="1">
        <v>2.22507E-08</v>
      </c>
      <c r="D39" s="1">
        <v>-9.96507E-08</v>
      </c>
    </row>
    <row r="40" spans="2:4" ht="12.75">
      <c r="B40">
        <v>20</v>
      </c>
      <c r="C40" s="1">
        <v>8.58704E-09</v>
      </c>
      <c r="D40" s="1">
        <v>8.04517E-09</v>
      </c>
    </row>
    <row r="41" spans="2:4" ht="12.75">
      <c r="B41">
        <v>21</v>
      </c>
      <c r="C41" s="1">
        <v>-1.42607E-08</v>
      </c>
      <c r="D41" s="1">
        <v>6.7477E-09</v>
      </c>
    </row>
    <row r="42" spans="2:4" ht="12.75">
      <c r="B42">
        <v>25</v>
      </c>
      <c r="C42" s="1">
        <v>1.10771E-10</v>
      </c>
      <c r="D42" s="1">
        <v>-9.95502E-10</v>
      </c>
    </row>
    <row r="43" spans="2:4" ht="12.75">
      <c r="B43">
        <v>27</v>
      </c>
      <c r="C43" s="1">
        <v>-9.32665E-10</v>
      </c>
      <c r="D43" s="1">
        <v>-1.0589E-10</v>
      </c>
    </row>
    <row r="44" spans="2:4" ht="12.75">
      <c r="B44">
        <v>28</v>
      </c>
      <c r="C44" s="1">
        <v>1.40251E-09</v>
      </c>
      <c r="D44" s="1">
        <v>-6.46374E-10</v>
      </c>
    </row>
    <row r="45" spans="2:4" ht="12.75">
      <c r="B45">
        <v>30</v>
      </c>
      <c r="C45" s="1">
        <v>-1.7924E-12</v>
      </c>
      <c r="D45" s="1">
        <v>-9.45095E-11</v>
      </c>
    </row>
    <row r="46" ht="12.75">
      <c r="A46" t="s">
        <v>0</v>
      </c>
    </row>
    <row r="47" ht="12.75">
      <c r="A47" t="s">
        <v>0</v>
      </c>
    </row>
    <row r="48" spans="1:3" ht="12.75">
      <c r="A48" t="s">
        <v>131</v>
      </c>
      <c r="B48" t="s">
        <v>83</v>
      </c>
      <c r="C48" t="s">
        <v>51</v>
      </c>
    </row>
    <row r="49" spans="1:2" ht="12.75">
      <c r="A49" t="s">
        <v>84</v>
      </c>
      <c r="B49">
        <v>4126869</v>
      </c>
    </row>
    <row r="50" spans="1:2" ht="12.75">
      <c r="A50" t="s">
        <v>85</v>
      </c>
      <c r="B50">
        <v>4126929</v>
      </c>
    </row>
    <row r="51" spans="1:2" ht="12.75">
      <c r="A51" t="s">
        <v>86</v>
      </c>
      <c r="B51">
        <v>125005</v>
      </c>
    </row>
    <row r="52" spans="1:2" ht="12.75">
      <c r="A52" t="s">
        <v>87</v>
      </c>
      <c r="B52">
        <v>2</v>
      </c>
    </row>
    <row r="53" spans="1:2" ht="12.75">
      <c r="A53" t="s">
        <v>88</v>
      </c>
      <c r="B53">
        <v>0</v>
      </c>
    </row>
    <row r="54" spans="1:2" ht="12.75">
      <c r="A54" t="s">
        <v>89</v>
      </c>
      <c r="B54">
        <v>0</v>
      </c>
    </row>
    <row r="55" spans="1:2" ht="12.75">
      <c r="A55" t="s">
        <v>90</v>
      </c>
      <c r="B55">
        <v>-0.03</v>
      </c>
    </row>
    <row r="56" spans="1:2" ht="12.75">
      <c r="A56" t="s">
        <v>91</v>
      </c>
      <c r="B56">
        <v>23.315</v>
      </c>
    </row>
    <row r="57" spans="1:2" ht="12.75">
      <c r="A57" t="s">
        <v>92</v>
      </c>
      <c r="B57" s="1">
        <v>0.000522235</v>
      </c>
    </row>
    <row r="58" spans="1:2" ht="12.75">
      <c r="A58" t="s">
        <v>93</v>
      </c>
      <c r="B58" s="1">
        <v>0</v>
      </c>
    </row>
    <row r="59" spans="1:2" ht="12.75">
      <c r="A59" t="s">
        <v>94</v>
      </c>
      <c r="B59" s="1">
        <v>0</v>
      </c>
    </row>
    <row r="60" ht="12.75">
      <c r="A60" t="s">
        <v>0</v>
      </c>
    </row>
    <row r="61" spans="1:5" ht="12.75">
      <c r="A61" t="s">
        <v>95</v>
      </c>
      <c r="B61" t="s">
        <v>96</v>
      </c>
      <c r="C61" t="s">
        <v>97</v>
      </c>
      <c r="D61" t="s">
        <v>98</v>
      </c>
      <c r="E61" t="s">
        <v>99</v>
      </c>
    </row>
    <row r="62" spans="1:2" ht="12.75">
      <c r="A62" t="s">
        <v>100</v>
      </c>
      <c r="B62">
        <v>-154.094</v>
      </c>
    </row>
    <row r="63" spans="1:2" ht="12.75">
      <c r="A63" t="s">
        <v>101</v>
      </c>
      <c r="B63">
        <v>0</v>
      </c>
    </row>
    <row r="64" ht="12.75">
      <c r="A64" t="s">
        <v>0</v>
      </c>
    </row>
    <row r="65" ht="12.75">
      <c r="A65" t="s">
        <v>102</v>
      </c>
    </row>
    <row r="66" spans="1:2" ht="12.75">
      <c r="A66" t="s">
        <v>103</v>
      </c>
      <c r="B66">
        <v>0</v>
      </c>
    </row>
    <row r="67" spans="1:2" ht="12.75">
      <c r="A67" t="s">
        <v>104</v>
      </c>
      <c r="B67">
        <v>1</v>
      </c>
    </row>
    <row r="68" spans="1:2" ht="12.75">
      <c r="A68" t="s">
        <v>105</v>
      </c>
      <c r="B68">
        <v>1</v>
      </c>
    </row>
    <row r="69" spans="1:2" ht="12.75">
      <c r="A69" t="s">
        <v>106</v>
      </c>
      <c r="B69">
        <v>1</v>
      </c>
    </row>
    <row r="70" spans="1:2" ht="12.75">
      <c r="A70" t="s">
        <v>107</v>
      </c>
      <c r="B70">
        <v>0</v>
      </c>
    </row>
    <row r="71" spans="1:2" ht="12.75">
      <c r="A71" t="s">
        <v>108</v>
      </c>
      <c r="B71">
        <v>0</v>
      </c>
    </row>
    <row r="72" spans="1:2" ht="12.75">
      <c r="A72" t="s">
        <v>109</v>
      </c>
      <c r="B72">
        <v>0</v>
      </c>
    </row>
    <row r="73" spans="1:2" ht="12.75">
      <c r="A73" t="s">
        <v>110</v>
      </c>
      <c r="B73">
        <v>0</v>
      </c>
    </row>
    <row r="74" ht="12.75">
      <c r="A74" t="s">
        <v>111</v>
      </c>
    </row>
    <row r="75" spans="1:4" ht="12.75">
      <c r="A75" t="s">
        <v>111</v>
      </c>
      <c r="B75" t="s">
        <v>112</v>
      </c>
      <c r="C75" t="s">
        <v>113</v>
      </c>
      <c r="D75" t="s">
        <v>114</v>
      </c>
    </row>
    <row r="76" spans="2:4" ht="12.75">
      <c r="B76">
        <v>1</v>
      </c>
      <c r="C76" s="1">
        <v>-4.16048</v>
      </c>
      <c r="D76" s="1">
        <v>5.37072</v>
      </c>
    </row>
    <row r="77" spans="2:4" ht="12.75">
      <c r="B77">
        <v>2</v>
      </c>
      <c r="C77" s="1">
        <v>-0.985919</v>
      </c>
      <c r="D77" s="1">
        <v>0.0426496</v>
      </c>
    </row>
    <row r="78" spans="2:4" ht="12.75">
      <c r="B78">
        <v>3</v>
      </c>
      <c r="C78" s="1">
        <v>-0.0011741</v>
      </c>
      <c r="D78" s="1">
        <v>-0.00215153</v>
      </c>
    </row>
    <row r="79" spans="2:4" ht="12.75">
      <c r="B79">
        <v>4</v>
      </c>
      <c r="C79" s="1">
        <v>-0.00102579</v>
      </c>
      <c r="D79" s="1">
        <v>-7.2792E-05</v>
      </c>
    </row>
    <row r="80" spans="2:4" ht="12.75">
      <c r="B80">
        <v>5</v>
      </c>
      <c r="C80" s="1">
        <v>-0.000270376</v>
      </c>
      <c r="D80" s="1">
        <v>0.000491821</v>
      </c>
    </row>
    <row r="81" spans="2:4" ht="12.75">
      <c r="B81">
        <v>6</v>
      </c>
      <c r="C81" s="1">
        <v>0.00131592</v>
      </c>
      <c r="D81" s="1">
        <v>0.000262374</v>
      </c>
    </row>
    <row r="82" spans="2:4" ht="12.75">
      <c r="B82">
        <v>9</v>
      </c>
      <c r="C82" s="1">
        <v>-5.51744E-05</v>
      </c>
      <c r="D82" s="1">
        <v>4.11684E-05</v>
      </c>
    </row>
    <row r="83" spans="2:4" ht="12.75">
      <c r="B83">
        <v>10</v>
      </c>
      <c r="C83" s="1">
        <v>1.75164E-06</v>
      </c>
      <c r="D83" s="1">
        <v>4.19152E-05</v>
      </c>
    </row>
    <row r="84" spans="2:4" ht="12.75">
      <c r="B84">
        <v>12</v>
      </c>
      <c r="C84" s="1">
        <v>1.17332E-05</v>
      </c>
      <c r="D84" s="1">
        <v>3.88561E-06</v>
      </c>
    </row>
    <row r="85" spans="2:4" ht="12.75">
      <c r="B85">
        <v>15</v>
      </c>
      <c r="C85" s="1">
        <v>-5.47597E-09</v>
      </c>
      <c r="D85" s="1">
        <v>1.37911E-06</v>
      </c>
    </row>
    <row r="86" spans="2:4" ht="12.75">
      <c r="B86">
        <v>18</v>
      </c>
      <c r="C86" s="1">
        <v>1.7042E-07</v>
      </c>
      <c r="D86" s="1">
        <v>4.89653E-07</v>
      </c>
    </row>
    <row r="87" spans="2:4" ht="12.75">
      <c r="B87">
        <v>20</v>
      </c>
      <c r="C87" s="1">
        <v>-2.51334E-07</v>
      </c>
      <c r="D87" s="1">
        <v>1.02327E-07</v>
      </c>
    </row>
    <row r="88" spans="2:4" ht="12.75">
      <c r="B88">
        <v>21</v>
      </c>
      <c r="C88" s="1">
        <v>2.2651E-08</v>
      </c>
      <c r="D88" s="1">
        <v>1.22746E-07</v>
      </c>
    </row>
    <row r="89" spans="2:4" ht="12.75">
      <c r="B89">
        <v>25</v>
      </c>
      <c r="C89" s="1">
        <v>-3.91638E-08</v>
      </c>
      <c r="D89" s="1">
        <v>1.86722E-08</v>
      </c>
    </row>
    <row r="90" spans="2:4" ht="12.75">
      <c r="B90">
        <v>27</v>
      </c>
      <c r="C90" s="1">
        <v>-4.80504E-11</v>
      </c>
      <c r="D90" s="1">
        <v>-5.33012E-09</v>
      </c>
    </row>
    <row r="91" spans="2:4" ht="12.75">
      <c r="B91">
        <v>28</v>
      </c>
      <c r="C91" s="1">
        <v>5.25804E-10</v>
      </c>
      <c r="D91" s="1">
        <v>-2.48883E-10</v>
      </c>
    </row>
    <row r="92" spans="2:4" ht="12.75">
      <c r="B92">
        <v>30</v>
      </c>
      <c r="C92" s="1">
        <v>1.12305E-09</v>
      </c>
      <c r="D92" s="1">
        <v>3.99789E-10</v>
      </c>
    </row>
    <row r="93" ht="12.75">
      <c r="A93" t="s">
        <v>0</v>
      </c>
    </row>
    <row r="94" ht="12.75">
      <c r="A94" t="s">
        <v>0</v>
      </c>
    </row>
    <row r="95" spans="1:3" ht="12.75">
      <c r="A95" t="s">
        <v>131</v>
      </c>
      <c r="B95" t="s">
        <v>83</v>
      </c>
      <c r="C95" t="s">
        <v>51</v>
      </c>
    </row>
    <row r="96" spans="1:2" ht="12.75">
      <c r="A96" t="s">
        <v>84</v>
      </c>
      <c r="B96">
        <v>4126869</v>
      </c>
    </row>
    <row r="97" spans="1:2" ht="12.75">
      <c r="A97" t="s">
        <v>85</v>
      </c>
      <c r="B97">
        <v>4126962</v>
      </c>
    </row>
    <row r="98" spans="1:2" ht="12.75">
      <c r="A98" t="s">
        <v>86</v>
      </c>
      <c r="B98">
        <v>125005</v>
      </c>
    </row>
    <row r="99" spans="1:2" ht="12.75">
      <c r="A99" t="s">
        <v>87</v>
      </c>
      <c r="B99">
        <v>2</v>
      </c>
    </row>
    <row r="100" spans="1:2" ht="12.75">
      <c r="A100" t="s">
        <v>88</v>
      </c>
      <c r="B100">
        <v>0</v>
      </c>
    </row>
    <row r="101" spans="1:2" ht="12.75">
      <c r="A101" t="s">
        <v>89</v>
      </c>
      <c r="B101">
        <v>0</v>
      </c>
    </row>
    <row r="102" spans="1:2" ht="12.75">
      <c r="A102" t="s">
        <v>90</v>
      </c>
      <c r="B102">
        <v>0.23</v>
      </c>
    </row>
    <row r="103" spans="1:2" ht="12.75">
      <c r="A103" t="s">
        <v>91</v>
      </c>
      <c r="B103">
        <v>-153.8799</v>
      </c>
    </row>
    <row r="104" spans="1:2" ht="12.75">
      <c r="A104" t="s">
        <v>92</v>
      </c>
      <c r="B104" s="1">
        <v>0.00471832</v>
      </c>
    </row>
    <row r="105" spans="1:2" ht="12.75">
      <c r="A105" t="s">
        <v>93</v>
      </c>
      <c r="B105" s="1">
        <v>0</v>
      </c>
    </row>
    <row r="106" spans="1:2" ht="12.75">
      <c r="A106" t="s">
        <v>94</v>
      </c>
      <c r="B106" s="1">
        <v>0</v>
      </c>
    </row>
    <row r="107" ht="12.75">
      <c r="A107" t="s">
        <v>0</v>
      </c>
    </row>
    <row r="108" spans="1:5" ht="12.75">
      <c r="A108" t="s">
        <v>95</v>
      </c>
      <c r="B108" t="s">
        <v>96</v>
      </c>
      <c r="C108" t="s">
        <v>97</v>
      </c>
      <c r="D108" t="s">
        <v>98</v>
      </c>
      <c r="E108" t="s">
        <v>99</v>
      </c>
    </row>
    <row r="109" spans="1:2" ht="12.75">
      <c r="A109" t="s">
        <v>100</v>
      </c>
      <c r="B109">
        <v>-154.094</v>
      </c>
    </row>
    <row r="110" spans="1:2" ht="12.75">
      <c r="A110" t="s">
        <v>101</v>
      </c>
      <c r="B110">
        <v>0</v>
      </c>
    </row>
    <row r="111" ht="12.75">
      <c r="A111" t="s">
        <v>0</v>
      </c>
    </row>
    <row r="112" ht="12.75">
      <c r="A112" t="s">
        <v>102</v>
      </c>
    </row>
    <row r="113" spans="1:2" ht="12.75">
      <c r="A113" t="s">
        <v>103</v>
      </c>
      <c r="B113">
        <v>0</v>
      </c>
    </row>
    <row r="114" spans="1:2" ht="12.75">
      <c r="A114" t="s">
        <v>104</v>
      </c>
      <c r="B114">
        <v>1</v>
      </c>
    </row>
    <row r="115" spans="1:2" ht="12.75">
      <c r="A115" t="s">
        <v>105</v>
      </c>
      <c r="B115">
        <v>1</v>
      </c>
    </row>
    <row r="116" spans="1:2" ht="12.75">
      <c r="A116" t="s">
        <v>106</v>
      </c>
      <c r="B116">
        <v>1</v>
      </c>
    </row>
    <row r="117" spans="1:2" ht="12.75">
      <c r="A117" t="s">
        <v>107</v>
      </c>
      <c r="B117">
        <v>0</v>
      </c>
    </row>
    <row r="118" spans="1:2" ht="12.75">
      <c r="A118" t="s">
        <v>108</v>
      </c>
      <c r="B118">
        <v>0</v>
      </c>
    </row>
    <row r="119" spans="1:2" ht="12.75">
      <c r="A119" t="s">
        <v>109</v>
      </c>
      <c r="B119">
        <v>0</v>
      </c>
    </row>
    <row r="120" spans="1:2" ht="12.75">
      <c r="A120" t="s">
        <v>110</v>
      </c>
      <c r="B120">
        <v>0</v>
      </c>
    </row>
    <row r="121" ht="12.75">
      <c r="A121" t="s">
        <v>111</v>
      </c>
    </row>
    <row r="122" spans="1:4" ht="12.75">
      <c r="A122" t="s">
        <v>111</v>
      </c>
      <c r="B122" t="s">
        <v>112</v>
      </c>
      <c r="C122" t="s">
        <v>113</v>
      </c>
      <c r="D122" t="s">
        <v>114</v>
      </c>
    </row>
    <row r="123" spans="2:4" ht="12.75">
      <c r="B123">
        <v>1</v>
      </c>
      <c r="C123" s="1">
        <v>-0.455927</v>
      </c>
      <c r="D123" s="1">
        <v>0.588964</v>
      </c>
    </row>
    <row r="124" spans="2:4" ht="12.75">
      <c r="B124">
        <v>2</v>
      </c>
      <c r="C124" s="1">
        <v>1.00027</v>
      </c>
      <c r="D124" s="1">
        <v>0.00328385</v>
      </c>
    </row>
    <row r="125" spans="2:4" ht="12.75">
      <c r="B125">
        <v>3</v>
      </c>
      <c r="C125" s="1">
        <v>0.000311306</v>
      </c>
      <c r="D125" s="1">
        <v>-0.00082258</v>
      </c>
    </row>
    <row r="126" spans="2:4" ht="12.75">
      <c r="B126">
        <v>4</v>
      </c>
      <c r="C126" s="1">
        <v>0.00114901</v>
      </c>
      <c r="D126" s="1">
        <v>0.000768826</v>
      </c>
    </row>
    <row r="127" spans="2:4" ht="12.75">
      <c r="B127">
        <v>5</v>
      </c>
      <c r="C127" s="1">
        <v>-0.000269364</v>
      </c>
      <c r="D127" s="1">
        <v>0.000259603</v>
      </c>
    </row>
    <row r="128" spans="2:4" ht="12.75">
      <c r="B128">
        <v>6</v>
      </c>
      <c r="C128" s="1">
        <v>-0.00168801</v>
      </c>
      <c r="D128" s="1">
        <v>-2.92079E-05</v>
      </c>
    </row>
    <row r="129" spans="2:4" ht="12.75">
      <c r="B129">
        <v>9</v>
      </c>
      <c r="C129" s="1">
        <v>5.3614E-06</v>
      </c>
      <c r="D129" s="1">
        <v>6.99227E-06</v>
      </c>
    </row>
    <row r="130" spans="2:4" ht="12.75">
      <c r="B130">
        <v>10</v>
      </c>
      <c r="C130" s="1">
        <v>1.00848E-05</v>
      </c>
      <c r="D130" s="1">
        <v>-3.63183E-06</v>
      </c>
    </row>
    <row r="131" spans="2:4" ht="12.75">
      <c r="B131">
        <v>12</v>
      </c>
      <c r="C131" s="1">
        <v>1.11312E-06</v>
      </c>
      <c r="D131" s="1">
        <v>8.47433E-07</v>
      </c>
    </row>
    <row r="132" spans="2:4" ht="12.75">
      <c r="B132">
        <v>15</v>
      </c>
      <c r="C132" s="1">
        <v>1.82903E-07</v>
      </c>
      <c r="D132" s="1">
        <v>-2.13672E-08</v>
      </c>
    </row>
    <row r="133" spans="2:4" ht="12.75">
      <c r="B133">
        <v>18</v>
      </c>
      <c r="C133" s="1">
        <v>-7.44042E-08</v>
      </c>
      <c r="D133" s="1">
        <v>2.85777E-08</v>
      </c>
    </row>
    <row r="134" spans="2:4" ht="12.75">
      <c r="B134">
        <v>20</v>
      </c>
      <c r="C134" s="1">
        <v>2.95251E-08</v>
      </c>
      <c r="D134" s="1">
        <v>-1.00195E-08</v>
      </c>
    </row>
    <row r="135" spans="2:4" ht="12.75">
      <c r="B135">
        <v>21</v>
      </c>
      <c r="C135" s="1">
        <v>-4.56878E-09</v>
      </c>
      <c r="D135" s="1">
        <v>-5.54495E-09</v>
      </c>
    </row>
    <row r="136" spans="2:4" ht="12.75">
      <c r="B136">
        <v>25</v>
      </c>
      <c r="C136" s="1">
        <v>-3.03219E-09</v>
      </c>
      <c r="D136" s="1">
        <v>6.27867E-10</v>
      </c>
    </row>
    <row r="137" spans="2:4" ht="12.75">
      <c r="B137">
        <v>27</v>
      </c>
      <c r="C137" s="1">
        <v>1.5301E-09</v>
      </c>
      <c r="D137" s="1">
        <v>1.19895E-09</v>
      </c>
    </row>
    <row r="138" spans="2:4" ht="12.75">
      <c r="B138">
        <v>28</v>
      </c>
      <c r="C138" s="1">
        <v>7.62284E-11</v>
      </c>
      <c r="D138" s="1">
        <v>5.55716E-10</v>
      </c>
    </row>
    <row r="139" spans="2:4" ht="12.75">
      <c r="B139">
        <v>30</v>
      </c>
      <c r="C139" s="1">
        <v>2.34826E-10</v>
      </c>
      <c r="D139" s="1">
        <v>4.55202E-11</v>
      </c>
    </row>
    <row r="140" ht="12.75">
      <c r="A140" t="s">
        <v>0</v>
      </c>
    </row>
    <row r="141" ht="12.75">
      <c r="A141" t="s">
        <v>0</v>
      </c>
    </row>
    <row r="142" spans="1:3" ht="12.75">
      <c r="A142" t="s">
        <v>131</v>
      </c>
      <c r="B142" t="s">
        <v>83</v>
      </c>
      <c r="C142" t="s">
        <v>51</v>
      </c>
    </row>
    <row r="143" spans="1:2" ht="12.75">
      <c r="A143" t="s">
        <v>84</v>
      </c>
      <c r="B143">
        <v>4126869</v>
      </c>
    </row>
    <row r="144" spans="1:2" ht="12.75">
      <c r="A144" t="s">
        <v>85</v>
      </c>
      <c r="B144">
        <v>4126995</v>
      </c>
    </row>
    <row r="145" spans="1:2" ht="12.75">
      <c r="A145" t="s">
        <v>86</v>
      </c>
      <c r="B145">
        <v>125005</v>
      </c>
    </row>
    <row r="146" spans="1:2" ht="12.75">
      <c r="A146" t="s">
        <v>87</v>
      </c>
      <c r="B146">
        <v>2</v>
      </c>
    </row>
    <row r="147" spans="1:2" ht="12.75">
      <c r="A147" t="s">
        <v>88</v>
      </c>
      <c r="B147">
        <v>0</v>
      </c>
    </row>
    <row r="148" spans="1:2" ht="12.75">
      <c r="A148" t="s">
        <v>89</v>
      </c>
      <c r="B148">
        <v>0</v>
      </c>
    </row>
    <row r="149" spans="1:2" ht="12.75">
      <c r="A149" t="s">
        <v>90</v>
      </c>
      <c r="B149">
        <v>0.48</v>
      </c>
    </row>
    <row r="150" spans="1:2" ht="12.75">
      <c r="A150" t="s">
        <v>91</v>
      </c>
      <c r="B150">
        <v>-154.1397</v>
      </c>
    </row>
    <row r="151" spans="1:2" ht="12.75">
      <c r="A151" t="s">
        <v>92</v>
      </c>
      <c r="B151" s="1">
        <v>0.00993654</v>
      </c>
    </row>
    <row r="152" spans="1:2" ht="12.75">
      <c r="A152" t="s">
        <v>93</v>
      </c>
      <c r="B152" s="1">
        <v>0</v>
      </c>
    </row>
    <row r="153" spans="1:2" ht="12.75">
      <c r="A153" t="s">
        <v>94</v>
      </c>
      <c r="B153" s="1">
        <v>0</v>
      </c>
    </row>
    <row r="154" ht="12.75">
      <c r="A154" t="s">
        <v>0</v>
      </c>
    </row>
    <row r="155" spans="1:5" ht="12.75">
      <c r="A155" t="s">
        <v>95</v>
      </c>
      <c r="B155" t="s">
        <v>96</v>
      </c>
      <c r="C155" t="s">
        <v>97</v>
      </c>
      <c r="D155" t="s">
        <v>98</v>
      </c>
      <c r="E155" t="s">
        <v>99</v>
      </c>
    </row>
    <row r="156" spans="1:2" ht="12.75">
      <c r="A156" t="s">
        <v>100</v>
      </c>
      <c r="B156">
        <v>-154.094</v>
      </c>
    </row>
    <row r="157" spans="1:2" ht="12.75">
      <c r="A157" t="s">
        <v>101</v>
      </c>
      <c r="B157">
        <v>0</v>
      </c>
    </row>
    <row r="158" ht="12.75">
      <c r="A158" t="s">
        <v>0</v>
      </c>
    </row>
    <row r="159" ht="12.75">
      <c r="A159" t="s">
        <v>102</v>
      </c>
    </row>
    <row r="160" spans="1:2" ht="12.75">
      <c r="A160" t="s">
        <v>103</v>
      </c>
      <c r="B160">
        <v>0</v>
      </c>
    </row>
    <row r="161" spans="1:2" ht="12.75">
      <c r="A161" t="s">
        <v>104</v>
      </c>
      <c r="B161">
        <v>1</v>
      </c>
    </row>
    <row r="162" spans="1:2" ht="12.75">
      <c r="A162" t="s">
        <v>105</v>
      </c>
      <c r="B162">
        <v>1</v>
      </c>
    </row>
    <row r="163" spans="1:2" ht="12.75">
      <c r="A163" t="s">
        <v>106</v>
      </c>
      <c r="B163">
        <v>1</v>
      </c>
    </row>
    <row r="164" spans="1:2" ht="12.75">
      <c r="A164" t="s">
        <v>107</v>
      </c>
      <c r="B164">
        <v>0</v>
      </c>
    </row>
    <row r="165" spans="1:2" ht="12.75">
      <c r="A165" t="s">
        <v>108</v>
      </c>
      <c r="B165">
        <v>0</v>
      </c>
    </row>
    <row r="166" spans="1:2" ht="12.75">
      <c r="A166" t="s">
        <v>109</v>
      </c>
      <c r="B166">
        <v>0</v>
      </c>
    </row>
    <row r="167" spans="1:2" ht="12.75">
      <c r="A167" t="s">
        <v>110</v>
      </c>
      <c r="B167">
        <v>0</v>
      </c>
    </row>
    <row r="168" ht="12.75">
      <c r="A168" t="s">
        <v>111</v>
      </c>
    </row>
    <row r="169" spans="1:4" ht="12.75">
      <c r="A169" t="s">
        <v>111</v>
      </c>
      <c r="B169" t="s">
        <v>112</v>
      </c>
      <c r="C169" t="s">
        <v>113</v>
      </c>
      <c r="D169" t="s">
        <v>114</v>
      </c>
    </row>
    <row r="170" spans="2:4" ht="12.75">
      <c r="B170">
        <v>1</v>
      </c>
      <c r="C170" s="1">
        <v>-0.213429</v>
      </c>
      <c r="D170" s="1">
        <v>0.277041</v>
      </c>
    </row>
    <row r="171" spans="2:4" ht="12.75">
      <c r="B171">
        <v>2</v>
      </c>
      <c r="C171" s="1">
        <v>0.999784</v>
      </c>
      <c r="D171" s="1">
        <v>0.001471</v>
      </c>
    </row>
    <row r="172" spans="2:4" ht="12.75">
      <c r="B172">
        <v>3</v>
      </c>
      <c r="C172" s="1">
        <v>0.000184096</v>
      </c>
      <c r="D172" s="1">
        <v>-0.000589489</v>
      </c>
    </row>
    <row r="173" spans="2:4" ht="12.75">
      <c r="B173">
        <v>4</v>
      </c>
      <c r="C173" s="1">
        <v>0.00110571</v>
      </c>
      <c r="D173" s="1">
        <v>0.000705353</v>
      </c>
    </row>
    <row r="174" spans="2:4" ht="12.75">
      <c r="B174">
        <v>5</v>
      </c>
      <c r="C174" s="1">
        <v>-0.000227353</v>
      </c>
      <c r="D174" s="1">
        <v>0.000203057</v>
      </c>
    </row>
    <row r="175" spans="2:4" ht="12.75">
      <c r="B175">
        <v>6</v>
      </c>
      <c r="C175" s="1">
        <v>-0.00167946</v>
      </c>
      <c r="D175" s="1">
        <v>-2.87843E-05</v>
      </c>
    </row>
    <row r="176" spans="2:4" ht="12.75">
      <c r="B176">
        <v>9</v>
      </c>
      <c r="C176" s="1">
        <v>9.52254E-06</v>
      </c>
      <c r="D176" s="1">
        <v>8.22148E-06</v>
      </c>
    </row>
    <row r="177" spans="2:4" ht="12.75">
      <c r="B177">
        <v>10</v>
      </c>
      <c r="C177" s="1">
        <v>5.71875E-06</v>
      </c>
      <c r="D177" s="1">
        <v>-3.05334E-06</v>
      </c>
    </row>
    <row r="178" spans="2:4" ht="12.75">
      <c r="B178">
        <v>12</v>
      </c>
      <c r="C178" s="1">
        <v>1.4369E-06</v>
      </c>
      <c r="D178" s="1">
        <v>1.48095E-06</v>
      </c>
    </row>
    <row r="179" spans="2:4" ht="12.75">
      <c r="B179">
        <v>15</v>
      </c>
      <c r="C179" s="1">
        <v>8.22012E-09</v>
      </c>
      <c r="D179" s="1">
        <v>-4.39313E-08</v>
      </c>
    </row>
    <row r="180" spans="2:4" ht="12.75">
      <c r="B180">
        <v>18</v>
      </c>
      <c r="C180" s="1">
        <v>-8.03753E-08</v>
      </c>
      <c r="D180" s="1">
        <v>-1.34109E-08</v>
      </c>
    </row>
    <row r="181" spans="2:4" ht="12.75">
      <c r="B181">
        <v>20</v>
      </c>
      <c r="C181" s="1">
        <v>-9.03996E-10</v>
      </c>
      <c r="D181" s="1">
        <v>-2.3051E-10</v>
      </c>
    </row>
    <row r="182" spans="2:4" ht="12.75">
      <c r="B182">
        <v>21</v>
      </c>
      <c r="C182" s="1">
        <v>1.12553E-08</v>
      </c>
      <c r="D182" s="1">
        <v>-1.02117E-08</v>
      </c>
    </row>
    <row r="183" spans="2:4" ht="12.75">
      <c r="B183">
        <v>25</v>
      </c>
      <c r="C183" s="1">
        <v>3.53597E-10</v>
      </c>
      <c r="D183" s="1">
        <v>6.92177E-11</v>
      </c>
    </row>
    <row r="184" spans="2:4" ht="12.75">
      <c r="B184">
        <v>27</v>
      </c>
      <c r="C184" s="1">
        <v>-4.22305E-10</v>
      </c>
      <c r="D184" s="1">
        <v>-6.34899E-10</v>
      </c>
    </row>
    <row r="185" spans="2:4" ht="12.75">
      <c r="B185">
        <v>28</v>
      </c>
      <c r="C185" s="1">
        <v>1.66345E-10</v>
      </c>
      <c r="D185" s="1">
        <v>-1.67375E-10</v>
      </c>
    </row>
    <row r="186" spans="2:4" ht="12.75">
      <c r="B186">
        <v>30</v>
      </c>
      <c r="C186" s="1">
        <v>-1.30849E-10</v>
      </c>
      <c r="D186" s="1">
        <v>-1.33878E-10</v>
      </c>
    </row>
    <row r="187" ht="12.75">
      <c r="A187" t="s">
        <v>0</v>
      </c>
    </row>
    <row r="188" ht="12.75">
      <c r="A188" t="s">
        <v>0</v>
      </c>
    </row>
    <row r="189" spans="1:3" ht="12.75">
      <c r="A189" t="s">
        <v>131</v>
      </c>
      <c r="B189" t="s">
        <v>83</v>
      </c>
      <c r="C189" t="s">
        <v>51</v>
      </c>
    </row>
    <row r="190" spans="1:2" ht="12.75">
      <c r="A190" t="s">
        <v>84</v>
      </c>
      <c r="B190">
        <v>4126869</v>
      </c>
    </row>
    <row r="191" spans="1:2" ht="12.75">
      <c r="A191" t="s">
        <v>85</v>
      </c>
      <c r="B191">
        <v>4127028</v>
      </c>
    </row>
    <row r="192" spans="1:2" ht="12.75">
      <c r="A192" t="s">
        <v>86</v>
      </c>
      <c r="B192">
        <v>125005</v>
      </c>
    </row>
    <row r="193" spans="1:2" ht="12.75">
      <c r="A193" t="s">
        <v>87</v>
      </c>
      <c r="B193">
        <v>2</v>
      </c>
    </row>
    <row r="194" spans="1:2" ht="12.75">
      <c r="A194" t="s">
        <v>88</v>
      </c>
      <c r="B194">
        <v>0</v>
      </c>
    </row>
    <row r="195" spans="1:2" ht="12.75">
      <c r="A195" t="s">
        <v>89</v>
      </c>
      <c r="B195">
        <v>0</v>
      </c>
    </row>
    <row r="196" spans="1:2" ht="12.75">
      <c r="A196" t="s">
        <v>90</v>
      </c>
      <c r="B196">
        <v>0.73</v>
      </c>
    </row>
    <row r="197" spans="1:2" ht="12.75">
      <c r="A197" t="s">
        <v>91</v>
      </c>
      <c r="B197">
        <v>-154.074</v>
      </c>
    </row>
    <row r="198" spans="1:2" ht="12.75">
      <c r="A198" t="s">
        <v>92</v>
      </c>
      <c r="B198" s="1">
        <v>0.0151828</v>
      </c>
    </row>
    <row r="199" spans="1:2" ht="12.75">
      <c r="A199" t="s">
        <v>93</v>
      </c>
      <c r="B199" s="1">
        <v>0</v>
      </c>
    </row>
    <row r="200" spans="1:2" ht="12.75">
      <c r="A200" t="s">
        <v>94</v>
      </c>
      <c r="B200" s="1">
        <v>0</v>
      </c>
    </row>
    <row r="201" ht="12.75">
      <c r="A201" t="s">
        <v>0</v>
      </c>
    </row>
    <row r="202" spans="1:5" ht="12.75">
      <c r="A202" t="s">
        <v>95</v>
      </c>
      <c r="B202" t="s">
        <v>96</v>
      </c>
      <c r="C202" t="s">
        <v>97</v>
      </c>
      <c r="D202" t="s">
        <v>98</v>
      </c>
      <c r="E202" t="s">
        <v>99</v>
      </c>
    </row>
    <row r="203" spans="1:2" ht="12.75">
      <c r="A203" t="s">
        <v>100</v>
      </c>
      <c r="B203">
        <v>-154.094</v>
      </c>
    </row>
    <row r="204" spans="1:2" ht="12.75">
      <c r="A204" t="s">
        <v>101</v>
      </c>
      <c r="B204">
        <v>0</v>
      </c>
    </row>
    <row r="205" ht="12.75">
      <c r="A205" t="s">
        <v>0</v>
      </c>
    </row>
    <row r="206" ht="12.75">
      <c r="A206" t="s">
        <v>102</v>
      </c>
    </row>
    <row r="207" spans="1:2" ht="12.75">
      <c r="A207" t="s">
        <v>103</v>
      </c>
      <c r="B207">
        <v>0</v>
      </c>
    </row>
    <row r="208" spans="1:2" ht="12.75">
      <c r="A208" t="s">
        <v>104</v>
      </c>
      <c r="B208">
        <v>1</v>
      </c>
    </row>
    <row r="209" spans="1:2" ht="12.75">
      <c r="A209" t="s">
        <v>105</v>
      </c>
      <c r="B209">
        <v>1</v>
      </c>
    </row>
    <row r="210" spans="1:2" ht="12.75">
      <c r="A210" t="s">
        <v>106</v>
      </c>
      <c r="B210">
        <v>1</v>
      </c>
    </row>
    <row r="211" spans="1:2" ht="12.75">
      <c r="A211" t="s">
        <v>107</v>
      </c>
      <c r="B211">
        <v>0</v>
      </c>
    </row>
    <row r="212" spans="1:2" ht="12.75">
      <c r="A212" t="s">
        <v>108</v>
      </c>
      <c r="B212">
        <v>0</v>
      </c>
    </row>
    <row r="213" spans="1:2" ht="12.75">
      <c r="A213" t="s">
        <v>109</v>
      </c>
      <c r="B213">
        <v>0</v>
      </c>
    </row>
    <row r="214" spans="1:2" ht="12.75">
      <c r="A214" t="s">
        <v>110</v>
      </c>
      <c r="B214">
        <v>0</v>
      </c>
    </row>
    <row r="215" ht="12.75">
      <c r="A215" t="s">
        <v>111</v>
      </c>
    </row>
    <row r="216" spans="1:4" ht="12.75">
      <c r="A216" t="s">
        <v>111</v>
      </c>
      <c r="B216" t="s">
        <v>112</v>
      </c>
      <c r="C216" t="s">
        <v>113</v>
      </c>
      <c r="D216" t="s">
        <v>114</v>
      </c>
    </row>
    <row r="217" spans="2:4" ht="12.75">
      <c r="B217">
        <v>1</v>
      </c>
      <c r="C217" s="1">
        <v>-0.137293</v>
      </c>
      <c r="D217" s="1">
        <v>0.178607</v>
      </c>
    </row>
    <row r="218" spans="2:4" ht="12.75">
      <c r="B218">
        <v>2</v>
      </c>
      <c r="C218" s="1">
        <v>0.999969</v>
      </c>
      <c r="D218" s="1">
        <v>-3.17471E-16</v>
      </c>
    </row>
    <row r="219" spans="2:4" ht="12.75">
      <c r="B219">
        <v>3</v>
      </c>
      <c r="C219" s="1">
        <v>0.000266148</v>
      </c>
      <c r="D219" s="1">
        <v>-0.000571017</v>
      </c>
    </row>
    <row r="220" spans="2:4" ht="12.75">
      <c r="B220">
        <v>4</v>
      </c>
      <c r="C220" s="1">
        <v>0.00110404</v>
      </c>
      <c r="D220" s="1">
        <v>0.000719251</v>
      </c>
    </row>
    <row r="221" spans="2:4" ht="12.75">
      <c r="B221">
        <v>5</v>
      </c>
      <c r="C221" s="1">
        <v>-0.000234745</v>
      </c>
      <c r="D221" s="1">
        <v>0.000190446</v>
      </c>
    </row>
    <row r="222" spans="2:4" ht="12.75">
      <c r="B222">
        <v>6</v>
      </c>
      <c r="C222" s="1">
        <v>-0.00166431</v>
      </c>
      <c r="D222" s="1">
        <v>-2.37336E-05</v>
      </c>
    </row>
    <row r="223" spans="2:4" ht="12.75">
      <c r="B223">
        <v>9</v>
      </c>
      <c r="C223" s="1">
        <v>7.52351E-06</v>
      </c>
      <c r="D223" s="1">
        <v>4.66186E-06</v>
      </c>
    </row>
    <row r="224" spans="2:4" ht="12.75">
      <c r="B224">
        <v>10</v>
      </c>
      <c r="C224" s="1">
        <v>7.02117E-06</v>
      </c>
      <c r="D224" s="1">
        <v>-1.05108E-06</v>
      </c>
    </row>
    <row r="225" spans="2:4" ht="12.75">
      <c r="B225">
        <v>12</v>
      </c>
      <c r="C225" s="1">
        <v>1.79515E-06</v>
      </c>
      <c r="D225" s="1">
        <v>1.10089E-06</v>
      </c>
    </row>
    <row r="226" spans="2:4" ht="12.75">
      <c r="B226">
        <v>15</v>
      </c>
      <c r="C226" s="1">
        <v>2.48408E-08</v>
      </c>
      <c r="D226" s="1">
        <v>4.29511E-08</v>
      </c>
    </row>
    <row r="227" spans="2:4" ht="12.75">
      <c r="B227">
        <v>18</v>
      </c>
      <c r="C227" s="1">
        <v>-5.99541E-08</v>
      </c>
      <c r="D227" s="1">
        <v>-6.2295E-09</v>
      </c>
    </row>
    <row r="228" spans="2:4" ht="12.75">
      <c r="B228">
        <v>20</v>
      </c>
      <c r="C228" s="1">
        <v>1.41321E-08</v>
      </c>
      <c r="D228" s="1">
        <v>-4.54466E-09</v>
      </c>
    </row>
    <row r="229" spans="2:4" ht="12.75">
      <c r="B229">
        <v>21</v>
      </c>
      <c r="C229" s="1">
        <v>-6.19782E-09</v>
      </c>
      <c r="D229" s="1">
        <v>7.14084E-09</v>
      </c>
    </row>
    <row r="230" spans="2:4" ht="12.75">
      <c r="B230">
        <v>25</v>
      </c>
      <c r="C230" s="1">
        <v>-4.73747E-10</v>
      </c>
      <c r="D230" s="1">
        <v>-1.82414E-10</v>
      </c>
    </row>
    <row r="231" spans="2:4" ht="12.75">
      <c r="B231">
        <v>27</v>
      </c>
      <c r="C231" s="1">
        <v>-6.31393E-10</v>
      </c>
      <c r="D231" s="1">
        <v>1.78262E-10</v>
      </c>
    </row>
    <row r="232" spans="2:4" ht="12.75">
      <c r="B232">
        <v>28</v>
      </c>
      <c r="C232" s="1">
        <v>2.58856E-10</v>
      </c>
      <c r="D232" s="1">
        <v>9.76485E-11</v>
      </c>
    </row>
    <row r="233" spans="2:4" ht="12.75">
      <c r="B233">
        <v>30</v>
      </c>
      <c r="C233" s="1">
        <v>3.81153E-11</v>
      </c>
      <c r="D233" s="1">
        <v>6.66312E-11</v>
      </c>
    </row>
    <row r="234" ht="12.75">
      <c r="A234" t="s">
        <v>0</v>
      </c>
    </row>
    <row r="235" ht="12.75">
      <c r="A235" t="s">
        <v>0</v>
      </c>
    </row>
    <row r="236" spans="1:3" ht="12.75">
      <c r="A236" t="s">
        <v>131</v>
      </c>
      <c r="B236" t="s">
        <v>83</v>
      </c>
      <c r="C236" t="s">
        <v>51</v>
      </c>
    </row>
    <row r="237" spans="1:2" ht="12.75">
      <c r="A237" t="s">
        <v>84</v>
      </c>
      <c r="B237">
        <v>4126869</v>
      </c>
    </row>
    <row r="238" spans="1:2" ht="12.75">
      <c r="A238" t="s">
        <v>85</v>
      </c>
      <c r="B238">
        <v>4127061</v>
      </c>
    </row>
    <row r="239" spans="1:2" ht="12.75">
      <c r="A239" t="s">
        <v>86</v>
      </c>
      <c r="B239">
        <v>125005</v>
      </c>
    </row>
    <row r="240" spans="1:2" ht="12.75">
      <c r="A240" t="s">
        <v>87</v>
      </c>
      <c r="B240">
        <v>2</v>
      </c>
    </row>
    <row r="241" spans="1:2" ht="12.75">
      <c r="A241" t="s">
        <v>88</v>
      </c>
      <c r="B241">
        <v>0</v>
      </c>
    </row>
    <row r="242" spans="1:2" ht="12.75">
      <c r="A242" t="s">
        <v>89</v>
      </c>
      <c r="B242">
        <v>0</v>
      </c>
    </row>
    <row r="243" spans="1:2" ht="12.75">
      <c r="A243" t="s">
        <v>90</v>
      </c>
      <c r="B243">
        <v>0.98</v>
      </c>
    </row>
    <row r="244" spans="1:2" ht="12.75">
      <c r="A244" t="s">
        <v>91</v>
      </c>
      <c r="B244">
        <v>-154.094</v>
      </c>
    </row>
    <row r="245" spans="1:2" ht="12.75">
      <c r="A245" t="s">
        <v>92</v>
      </c>
      <c r="B245" s="1">
        <v>0.0204029</v>
      </c>
    </row>
    <row r="246" spans="1:2" ht="12.75">
      <c r="A246" t="s">
        <v>93</v>
      </c>
      <c r="B246" s="1">
        <v>0</v>
      </c>
    </row>
    <row r="247" spans="1:2" ht="12.75">
      <c r="A247" t="s">
        <v>94</v>
      </c>
      <c r="B247" s="1">
        <v>0</v>
      </c>
    </row>
    <row r="248" ht="12.75">
      <c r="A248" t="s">
        <v>0</v>
      </c>
    </row>
    <row r="249" spans="1:5" ht="12.75">
      <c r="A249" t="s">
        <v>95</v>
      </c>
      <c r="B249" t="s">
        <v>96</v>
      </c>
      <c r="C249" t="s">
        <v>97</v>
      </c>
      <c r="D249" t="s">
        <v>98</v>
      </c>
      <c r="E249" t="s">
        <v>99</v>
      </c>
    </row>
    <row r="250" spans="1:2" ht="12.75">
      <c r="A250" t="s">
        <v>100</v>
      </c>
      <c r="B250">
        <v>-154.094</v>
      </c>
    </row>
    <row r="251" spans="1:2" ht="12.75">
      <c r="A251" t="s">
        <v>101</v>
      </c>
      <c r="B251">
        <v>0</v>
      </c>
    </row>
    <row r="252" ht="12.75">
      <c r="A252" t="s">
        <v>0</v>
      </c>
    </row>
    <row r="253" ht="12.75">
      <c r="A253" t="s">
        <v>102</v>
      </c>
    </row>
    <row r="254" spans="1:2" ht="12.75">
      <c r="A254" t="s">
        <v>103</v>
      </c>
      <c r="B254">
        <v>0</v>
      </c>
    </row>
    <row r="255" spans="1:2" ht="12.75">
      <c r="A255" t="s">
        <v>104</v>
      </c>
      <c r="B255">
        <v>1</v>
      </c>
    </row>
    <row r="256" spans="1:2" ht="12.75">
      <c r="A256" t="s">
        <v>105</v>
      </c>
      <c r="B256">
        <v>1</v>
      </c>
    </row>
    <row r="257" spans="1:2" ht="12.75">
      <c r="A257" t="s">
        <v>106</v>
      </c>
      <c r="B257">
        <v>1</v>
      </c>
    </row>
    <row r="258" spans="1:2" ht="12.75">
      <c r="A258" t="s">
        <v>107</v>
      </c>
      <c r="B258">
        <v>0</v>
      </c>
    </row>
    <row r="259" spans="1:2" ht="12.75">
      <c r="A259" t="s">
        <v>108</v>
      </c>
      <c r="B259">
        <v>0</v>
      </c>
    </row>
    <row r="260" spans="1:2" ht="12.75">
      <c r="A260" t="s">
        <v>109</v>
      </c>
      <c r="B260">
        <v>0</v>
      </c>
    </row>
    <row r="261" spans="1:2" ht="12.75">
      <c r="A261" t="s">
        <v>110</v>
      </c>
      <c r="B261">
        <v>0</v>
      </c>
    </row>
    <row r="262" ht="12.75">
      <c r="A262" t="s">
        <v>111</v>
      </c>
    </row>
    <row r="263" spans="1:4" ht="12.75">
      <c r="A263" t="s">
        <v>111</v>
      </c>
      <c r="B263" t="s">
        <v>112</v>
      </c>
      <c r="C263" t="s">
        <v>113</v>
      </c>
      <c r="D263" t="s">
        <v>114</v>
      </c>
    </row>
    <row r="264" spans="2:4" ht="12.75">
      <c r="B264">
        <v>1</v>
      </c>
      <c r="C264" s="1">
        <v>-0.101535</v>
      </c>
      <c r="D264" s="1">
        <v>0.132022</v>
      </c>
    </row>
    <row r="265" spans="2:4" ht="12.75">
      <c r="B265">
        <v>2</v>
      </c>
      <c r="C265" s="1">
        <v>1.00008</v>
      </c>
      <c r="D265" s="1">
        <v>0.000802918</v>
      </c>
    </row>
    <row r="266" spans="2:4" ht="12.75">
      <c r="B266">
        <v>3</v>
      </c>
      <c r="C266" s="1">
        <v>0.000277671</v>
      </c>
      <c r="D266" s="1">
        <v>-0.00057634</v>
      </c>
    </row>
    <row r="267" spans="2:4" ht="12.75">
      <c r="B267">
        <v>4</v>
      </c>
      <c r="C267" s="1">
        <v>0.00111771</v>
      </c>
      <c r="D267" s="1">
        <v>0.000673953</v>
      </c>
    </row>
    <row r="268" spans="2:4" ht="12.75">
      <c r="B268">
        <v>5</v>
      </c>
      <c r="C268" s="1">
        <v>-0.000229337</v>
      </c>
      <c r="D268" s="1">
        <v>0.000190894</v>
      </c>
    </row>
    <row r="269" spans="2:4" ht="12.75">
      <c r="B269">
        <v>6</v>
      </c>
      <c r="C269" s="1">
        <v>-0.00166849</v>
      </c>
      <c r="D269" s="1">
        <v>-2.93276E-05</v>
      </c>
    </row>
    <row r="270" spans="2:4" ht="12.75">
      <c r="B270">
        <v>9</v>
      </c>
      <c r="C270" s="1">
        <v>1.01703E-05</v>
      </c>
      <c r="D270" s="1">
        <v>2.0505E-06</v>
      </c>
    </row>
    <row r="271" spans="2:4" ht="12.75">
      <c r="B271">
        <v>10</v>
      </c>
      <c r="C271" s="1">
        <v>8.13618E-06</v>
      </c>
      <c r="D271" s="1">
        <v>-1.30393E-06</v>
      </c>
    </row>
    <row r="272" spans="2:4" ht="12.75">
      <c r="B272">
        <v>12</v>
      </c>
      <c r="C272" s="1">
        <v>8.8029E-07</v>
      </c>
      <c r="D272" s="1">
        <v>4.31554E-07</v>
      </c>
    </row>
    <row r="273" spans="2:4" ht="12.75">
      <c r="B273">
        <v>15</v>
      </c>
      <c r="C273" s="1">
        <v>-1.22027E-08</v>
      </c>
      <c r="D273" s="1">
        <v>9.40232E-10</v>
      </c>
    </row>
    <row r="274" spans="2:4" ht="12.75">
      <c r="B274">
        <v>18</v>
      </c>
      <c r="C274" s="1">
        <v>-6.64803E-08</v>
      </c>
      <c r="D274" s="1">
        <v>-8.16628E-09</v>
      </c>
    </row>
    <row r="275" spans="2:4" ht="12.75">
      <c r="B275">
        <v>20</v>
      </c>
      <c r="C275" s="1">
        <v>-5.08209E-09</v>
      </c>
      <c r="D275" s="1">
        <v>5.24559E-09</v>
      </c>
    </row>
    <row r="276" spans="2:4" ht="12.75">
      <c r="B276">
        <v>21</v>
      </c>
      <c r="C276" s="1">
        <v>-4.21825E-10</v>
      </c>
      <c r="D276" s="1">
        <v>-1.03716E-08</v>
      </c>
    </row>
    <row r="277" spans="2:4" ht="12.75">
      <c r="B277">
        <v>25</v>
      </c>
      <c r="C277" s="1">
        <v>3.19173E-10</v>
      </c>
      <c r="D277" s="1">
        <v>-1.11412E-13</v>
      </c>
    </row>
    <row r="278" spans="2:4" ht="12.75">
      <c r="B278">
        <v>27</v>
      </c>
      <c r="C278" s="1">
        <v>-2.55184E-10</v>
      </c>
      <c r="D278" s="1">
        <v>2.13806E-10</v>
      </c>
    </row>
    <row r="279" spans="2:4" ht="12.75">
      <c r="B279">
        <v>28</v>
      </c>
      <c r="C279" s="1">
        <v>-1.04782E-10</v>
      </c>
      <c r="D279" s="1">
        <v>1.70217E-11</v>
      </c>
    </row>
    <row r="280" spans="2:4" ht="12.75">
      <c r="B280">
        <v>30</v>
      </c>
      <c r="C280" s="1">
        <v>-8.0964E-11</v>
      </c>
      <c r="D280" s="1">
        <v>-1.33967E-10</v>
      </c>
    </row>
    <row r="281" ht="12.75">
      <c r="A281" t="s">
        <v>0</v>
      </c>
    </row>
    <row r="282" ht="12.75">
      <c r="A282" t="s">
        <v>0</v>
      </c>
    </row>
    <row r="283" spans="1:3" ht="12.75">
      <c r="A283" t="s">
        <v>131</v>
      </c>
      <c r="B283" t="s">
        <v>83</v>
      </c>
      <c r="C283" t="s">
        <v>51</v>
      </c>
    </row>
    <row r="284" spans="1:2" ht="12.75">
      <c r="A284" t="s">
        <v>84</v>
      </c>
      <c r="B284">
        <v>4126869</v>
      </c>
    </row>
    <row r="285" spans="1:2" ht="12.75">
      <c r="A285" t="s">
        <v>85</v>
      </c>
      <c r="B285">
        <v>4127096</v>
      </c>
    </row>
    <row r="286" spans="1:2" ht="12.75">
      <c r="A286" t="s">
        <v>86</v>
      </c>
      <c r="B286">
        <v>125005</v>
      </c>
    </row>
    <row r="287" spans="1:2" ht="12.75">
      <c r="A287" t="s">
        <v>87</v>
      </c>
      <c r="B287">
        <v>2</v>
      </c>
    </row>
    <row r="288" spans="1:2" ht="12.75">
      <c r="A288" t="s">
        <v>88</v>
      </c>
      <c r="B288">
        <v>0</v>
      </c>
    </row>
    <row r="289" spans="1:2" ht="12.75">
      <c r="A289" t="s">
        <v>89</v>
      </c>
      <c r="B289">
        <v>0</v>
      </c>
    </row>
    <row r="290" spans="1:2" ht="12.75">
      <c r="A290" t="s">
        <v>90</v>
      </c>
      <c r="B290">
        <v>0.73</v>
      </c>
    </row>
    <row r="291" spans="1:2" ht="12.75">
      <c r="A291" t="s">
        <v>91</v>
      </c>
      <c r="B291">
        <v>-154.0463</v>
      </c>
    </row>
    <row r="292" spans="1:2" ht="12.75">
      <c r="A292" t="s">
        <v>92</v>
      </c>
      <c r="B292" s="1">
        <v>0.0151728</v>
      </c>
    </row>
    <row r="293" spans="1:2" ht="12.75">
      <c r="A293" t="s">
        <v>93</v>
      </c>
      <c r="B293" s="1">
        <v>0</v>
      </c>
    </row>
    <row r="294" spans="1:2" ht="12.75">
      <c r="A294" t="s">
        <v>94</v>
      </c>
      <c r="B294" s="1">
        <v>0</v>
      </c>
    </row>
    <row r="295" ht="12.75">
      <c r="A295" t="s">
        <v>0</v>
      </c>
    </row>
    <row r="296" spans="1:5" ht="12.75">
      <c r="A296" t="s">
        <v>95</v>
      </c>
      <c r="B296" t="s">
        <v>96</v>
      </c>
      <c r="C296" t="s">
        <v>97</v>
      </c>
      <c r="D296" t="s">
        <v>98</v>
      </c>
      <c r="E296" t="s">
        <v>99</v>
      </c>
    </row>
    <row r="297" spans="1:2" ht="12.75">
      <c r="A297" t="s">
        <v>100</v>
      </c>
      <c r="B297">
        <v>-154.094</v>
      </c>
    </row>
    <row r="298" spans="1:2" ht="12.75">
      <c r="A298" t="s">
        <v>101</v>
      </c>
      <c r="B298">
        <v>0</v>
      </c>
    </row>
    <row r="299" ht="12.75">
      <c r="A299" t="s">
        <v>0</v>
      </c>
    </row>
    <row r="300" ht="12.75">
      <c r="A300" t="s">
        <v>102</v>
      </c>
    </row>
    <row r="301" spans="1:2" ht="12.75">
      <c r="A301" t="s">
        <v>103</v>
      </c>
      <c r="B301">
        <v>0</v>
      </c>
    </row>
    <row r="302" spans="1:2" ht="12.75">
      <c r="A302" t="s">
        <v>104</v>
      </c>
      <c r="B302">
        <v>1</v>
      </c>
    </row>
    <row r="303" spans="1:2" ht="12.75">
      <c r="A303" t="s">
        <v>105</v>
      </c>
      <c r="B303">
        <v>1</v>
      </c>
    </row>
    <row r="304" spans="1:2" ht="12.75">
      <c r="A304" t="s">
        <v>106</v>
      </c>
      <c r="B304">
        <v>1</v>
      </c>
    </row>
    <row r="305" spans="1:2" ht="12.75">
      <c r="A305" t="s">
        <v>107</v>
      </c>
      <c r="B305">
        <v>0</v>
      </c>
    </row>
    <row r="306" spans="1:2" ht="12.75">
      <c r="A306" t="s">
        <v>108</v>
      </c>
      <c r="B306">
        <v>0</v>
      </c>
    </row>
    <row r="307" spans="1:2" ht="12.75">
      <c r="A307" t="s">
        <v>109</v>
      </c>
      <c r="B307">
        <v>0</v>
      </c>
    </row>
    <row r="308" spans="1:2" ht="12.75">
      <c r="A308" t="s">
        <v>110</v>
      </c>
      <c r="B308">
        <v>0</v>
      </c>
    </row>
    <row r="309" ht="12.75">
      <c r="A309" t="s">
        <v>111</v>
      </c>
    </row>
    <row r="310" spans="1:4" ht="12.75">
      <c r="A310" t="s">
        <v>111</v>
      </c>
      <c r="B310" t="s">
        <v>112</v>
      </c>
      <c r="C310" t="s">
        <v>113</v>
      </c>
      <c r="D310" t="s">
        <v>114</v>
      </c>
    </row>
    <row r="311" spans="2:4" ht="12.75">
      <c r="B311">
        <v>1</v>
      </c>
      <c r="C311" s="1">
        <v>-0.138119</v>
      </c>
      <c r="D311" s="1">
        <v>0.179488</v>
      </c>
    </row>
    <row r="312" spans="2:4" ht="12.75">
      <c r="B312">
        <v>2</v>
      </c>
      <c r="C312" s="1">
        <v>1.00024</v>
      </c>
      <c r="D312" s="1">
        <v>0.000274083</v>
      </c>
    </row>
    <row r="313" spans="2:4" ht="12.75">
      <c r="B313">
        <v>3</v>
      </c>
      <c r="C313" s="1">
        <v>0.00025363</v>
      </c>
      <c r="D313" s="1">
        <v>-0.000551545</v>
      </c>
    </row>
    <row r="314" spans="2:4" ht="12.75">
      <c r="B314">
        <v>4</v>
      </c>
      <c r="C314" s="1">
        <v>0.00110954</v>
      </c>
      <c r="D314" s="1">
        <v>0.000695002</v>
      </c>
    </row>
    <row r="315" spans="2:4" ht="12.75">
      <c r="B315">
        <v>5</v>
      </c>
      <c r="C315" s="1">
        <v>-0.000223615</v>
      </c>
      <c r="D315" s="1">
        <v>0.00019898</v>
      </c>
    </row>
    <row r="316" spans="2:4" ht="12.75">
      <c r="B316">
        <v>6</v>
      </c>
      <c r="C316" s="1">
        <v>-0.00166656</v>
      </c>
      <c r="D316" s="1">
        <v>-2.54851E-05</v>
      </c>
    </row>
    <row r="317" spans="2:4" ht="12.75">
      <c r="B317">
        <v>9</v>
      </c>
      <c r="C317" s="1">
        <v>7.70349E-06</v>
      </c>
      <c r="D317" s="1">
        <v>4.95631E-06</v>
      </c>
    </row>
    <row r="318" spans="2:4" ht="12.75">
      <c r="B318">
        <v>10</v>
      </c>
      <c r="C318" s="1">
        <v>6.56998E-06</v>
      </c>
      <c r="D318" s="1">
        <v>-2.68538E-06</v>
      </c>
    </row>
    <row r="319" spans="2:4" ht="12.75">
      <c r="B319">
        <v>12</v>
      </c>
      <c r="C319" s="1">
        <v>8.88295E-07</v>
      </c>
      <c r="D319" s="1">
        <v>8.25258E-07</v>
      </c>
    </row>
    <row r="320" spans="2:4" ht="12.75">
      <c r="B320">
        <v>15</v>
      </c>
      <c r="C320" s="1">
        <v>-5.02564E-08</v>
      </c>
      <c r="D320" s="1">
        <v>1.84761E-08</v>
      </c>
    </row>
    <row r="321" spans="2:4" ht="12.75">
      <c r="B321">
        <v>18</v>
      </c>
      <c r="C321" s="1">
        <v>-7.09373E-08</v>
      </c>
      <c r="D321" s="1">
        <v>-1.40065E-08</v>
      </c>
    </row>
    <row r="322" spans="2:4" ht="12.75">
      <c r="B322">
        <v>20</v>
      </c>
      <c r="C322" s="1">
        <v>8.27651E-09</v>
      </c>
      <c r="D322" s="1">
        <v>-3.04779E-09</v>
      </c>
    </row>
    <row r="323" spans="2:4" ht="12.75">
      <c r="B323">
        <v>21</v>
      </c>
      <c r="C323" s="1">
        <v>6.27288E-10</v>
      </c>
      <c r="D323" s="1">
        <v>-8.23529E-09</v>
      </c>
    </row>
    <row r="324" spans="2:4" ht="12.75">
      <c r="B324">
        <v>25</v>
      </c>
      <c r="C324" s="1">
        <v>-4.63573E-10</v>
      </c>
      <c r="D324" s="1">
        <v>3.80712E-10</v>
      </c>
    </row>
    <row r="325" spans="2:4" ht="12.75">
      <c r="B325">
        <v>27</v>
      </c>
      <c r="C325" s="1">
        <v>-8.82234E-11</v>
      </c>
      <c r="D325" s="1">
        <v>-3.87015E-11</v>
      </c>
    </row>
    <row r="326" spans="2:4" ht="12.75">
      <c r="B326">
        <v>28</v>
      </c>
      <c r="C326" s="1">
        <v>-1.74638E-10</v>
      </c>
      <c r="D326" s="1">
        <v>7.66177E-11</v>
      </c>
    </row>
    <row r="327" spans="2:4" ht="12.75">
      <c r="B327">
        <v>30</v>
      </c>
      <c r="C327" s="1">
        <v>2.03607E-10</v>
      </c>
      <c r="D327" s="1">
        <v>1.2103E-10</v>
      </c>
    </row>
    <row r="328" ht="12.75">
      <c r="A328" t="s">
        <v>0</v>
      </c>
    </row>
    <row r="329" ht="12.75">
      <c r="A329" t="s">
        <v>0</v>
      </c>
    </row>
    <row r="330" spans="1:3" ht="12.75">
      <c r="A330" t="s">
        <v>131</v>
      </c>
      <c r="B330" t="s">
        <v>83</v>
      </c>
      <c r="C330" t="s">
        <v>51</v>
      </c>
    </row>
    <row r="331" spans="1:2" ht="12.75">
      <c r="A331" t="s">
        <v>84</v>
      </c>
      <c r="B331">
        <v>4126869</v>
      </c>
    </row>
    <row r="332" spans="1:2" ht="12.75">
      <c r="A332" t="s">
        <v>85</v>
      </c>
      <c r="B332">
        <v>4127129</v>
      </c>
    </row>
    <row r="333" spans="1:2" ht="12.75">
      <c r="A333" t="s">
        <v>86</v>
      </c>
      <c r="B333">
        <v>125005</v>
      </c>
    </row>
    <row r="334" spans="1:2" ht="12.75">
      <c r="A334" t="s">
        <v>87</v>
      </c>
      <c r="B334">
        <v>2</v>
      </c>
    </row>
    <row r="335" spans="1:2" ht="12.75">
      <c r="A335" t="s">
        <v>88</v>
      </c>
      <c r="B335">
        <v>0</v>
      </c>
    </row>
    <row r="336" spans="1:2" ht="12.75">
      <c r="A336" t="s">
        <v>89</v>
      </c>
      <c r="B336">
        <v>0</v>
      </c>
    </row>
    <row r="337" spans="1:2" ht="12.75">
      <c r="A337" t="s">
        <v>90</v>
      </c>
      <c r="B337">
        <v>0.48</v>
      </c>
    </row>
    <row r="338" spans="1:2" ht="12.75">
      <c r="A338" t="s">
        <v>91</v>
      </c>
      <c r="B338">
        <v>-154.0965</v>
      </c>
    </row>
    <row r="339" spans="1:2" ht="12.75">
      <c r="A339" t="s">
        <v>92</v>
      </c>
      <c r="B339" s="1">
        <v>0.00994958</v>
      </c>
    </row>
    <row r="340" spans="1:2" ht="12.75">
      <c r="A340" t="s">
        <v>93</v>
      </c>
      <c r="B340" s="1">
        <v>0</v>
      </c>
    </row>
    <row r="341" spans="1:2" ht="12.75">
      <c r="A341" t="s">
        <v>94</v>
      </c>
      <c r="B341" s="1">
        <v>0</v>
      </c>
    </row>
    <row r="342" ht="12.75">
      <c r="A342" t="s">
        <v>0</v>
      </c>
    </row>
    <row r="343" spans="1:5" ht="12.75">
      <c r="A343" t="s">
        <v>95</v>
      </c>
      <c r="B343" t="s">
        <v>96</v>
      </c>
      <c r="C343" t="s">
        <v>97</v>
      </c>
      <c r="D343" t="s">
        <v>98</v>
      </c>
      <c r="E343" t="s">
        <v>99</v>
      </c>
    </row>
    <row r="344" spans="1:2" ht="12.75">
      <c r="A344" t="s">
        <v>100</v>
      </c>
      <c r="B344">
        <v>-154.094</v>
      </c>
    </row>
    <row r="345" spans="1:2" ht="12.75">
      <c r="A345" t="s">
        <v>101</v>
      </c>
      <c r="B345">
        <v>0</v>
      </c>
    </row>
    <row r="346" ht="12.75">
      <c r="A346" t="s">
        <v>0</v>
      </c>
    </row>
    <row r="347" ht="12.75">
      <c r="A347" t="s">
        <v>102</v>
      </c>
    </row>
    <row r="348" spans="1:2" ht="12.75">
      <c r="A348" t="s">
        <v>103</v>
      </c>
      <c r="B348">
        <v>0</v>
      </c>
    </row>
    <row r="349" spans="1:2" ht="12.75">
      <c r="A349" t="s">
        <v>104</v>
      </c>
      <c r="B349">
        <v>1</v>
      </c>
    </row>
    <row r="350" spans="1:2" ht="12.75">
      <c r="A350" t="s">
        <v>105</v>
      </c>
      <c r="B350">
        <v>1</v>
      </c>
    </row>
    <row r="351" spans="1:2" ht="12.75">
      <c r="A351" t="s">
        <v>106</v>
      </c>
      <c r="B351">
        <v>1</v>
      </c>
    </row>
    <row r="352" spans="1:2" ht="12.75">
      <c r="A352" t="s">
        <v>107</v>
      </c>
      <c r="B352">
        <v>0</v>
      </c>
    </row>
    <row r="353" spans="1:2" ht="12.75">
      <c r="A353" t="s">
        <v>108</v>
      </c>
      <c r="B353">
        <v>0</v>
      </c>
    </row>
    <row r="354" spans="1:2" ht="12.75">
      <c r="A354" t="s">
        <v>109</v>
      </c>
      <c r="B354">
        <v>0</v>
      </c>
    </row>
    <row r="355" spans="1:2" ht="12.75">
      <c r="A355" t="s">
        <v>110</v>
      </c>
      <c r="B355">
        <v>0</v>
      </c>
    </row>
    <row r="356" ht="12.75">
      <c r="A356" t="s">
        <v>111</v>
      </c>
    </row>
    <row r="357" spans="1:4" ht="12.75">
      <c r="A357" t="s">
        <v>111</v>
      </c>
      <c r="B357" t="s">
        <v>112</v>
      </c>
      <c r="C357" t="s">
        <v>113</v>
      </c>
      <c r="D357" t="s">
        <v>114</v>
      </c>
    </row>
    <row r="358" spans="2:4" ht="12.75">
      <c r="B358">
        <v>1</v>
      </c>
      <c r="C358" s="1">
        <v>-0.213248</v>
      </c>
      <c r="D358" s="1">
        <v>0.276921</v>
      </c>
    </row>
    <row r="359" spans="2:4" ht="12.75">
      <c r="B359">
        <v>2</v>
      </c>
      <c r="C359" s="1">
        <v>0.998596</v>
      </c>
      <c r="D359" s="1">
        <v>0.00140302</v>
      </c>
    </row>
    <row r="360" spans="2:4" ht="12.75">
      <c r="B360">
        <v>3</v>
      </c>
      <c r="C360" s="1">
        <v>0.000258131</v>
      </c>
      <c r="D360" s="1">
        <v>-0.000603915</v>
      </c>
    </row>
    <row r="361" spans="2:4" ht="12.75">
      <c r="B361">
        <v>4</v>
      </c>
      <c r="C361" s="1">
        <v>0.00111216</v>
      </c>
      <c r="D361" s="1">
        <v>0.000727221</v>
      </c>
    </row>
    <row r="362" spans="2:4" ht="12.75">
      <c r="B362">
        <v>5</v>
      </c>
      <c r="C362" s="1">
        <v>-0.000223993</v>
      </c>
      <c r="D362" s="1">
        <v>0.000195121</v>
      </c>
    </row>
    <row r="363" spans="2:4" ht="12.75">
      <c r="B363">
        <v>6</v>
      </c>
      <c r="C363" s="1">
        <v>-0.00165751</v>
      </c>
      <c r="D363" s="1">
        <v>-9.90833E-06</v>
      </c>
    </row>
    <row r="364" spans="2:4" ht="12.75">
      <c r="B364">
        <v>9</v>
      </c>
      <c r="C364" s="1">
        <v>1.19868E-05</v>
      </c>
      <c r="D364" s="1">
        <v>1.71169E-06</v>
      </c>
    </row>
    <row r="365" spans="2:4" ht="12.75">
      <c r="B365">
        <v>10</v>
      </c>
      <c r="C365" s="1">
        <v>7.56118E-06</v>
      </c>
      <c r="D365" s="1">
        <v>-1.65241E-06</v>
      </c>
    </row>
    <row r="366" spans="2:4" ht="12.75">
      <c r="B366">
        <v>12</v>
      </c>
      <c r="C366" s="1">
        <v>1.06204E-06</v>
      </c>
      <c r="D366" s="1">
        <v>1.28896E-06</v>
      </c>
    </row>
    <row r="367" spans="2:4" ht="12.75">
      <c r="B367">
        <v>15</v>
      </c>
      <c r="C367" s="1">
        <v>1.6627E-09</v>
      </c>
      <c r="D367" s="1">
        <v>-1.34502E-07</v>
      </c>
    </row>
    <row r="368" spans="2:4" ht="12.75">
      <c r="B368">
        <v>18</v>
      </c>
      <c r="C368" s="1">
        <v>-7.61511E-08</v>
      </c>
      <c r="D368" s="1">
        <v>-3.61454E-08</v>
      </c>
    </row>
    <row r="369" spans="2:4" ht="12.75">
      <c r="B369">
        <v>20</v>
      </c>
      <c r="C369" s="1">
        <v>8.51358E-09</v>
      </c>
      <c r="D369" s="1">
        <v>8.83698E-10</v>
      </c>
    </row>
    <row r="370" spans="2:4" ht="12.75">
      <c r="B370">
        <v>21</v>
      </c>
      <c r="C370" s="1">
        <v>-4.59575E-09</v>
      </c>
      <c r="D370" s="1">
        <v>9.21452E-09</v>
      </c>
    </row>
    <row r="371" spans="2:4" ht="12.75">
      <c r="B371">
        <v>25</v>
      </c>
      <c r="C371" s="1">
        <v>9.8124E-10</v>
      </c>
      <c r="D371" s="1">
        <v>-1.09824E-11</v>
      </c>
    </row>
    <row r="372" spans="2:4" ht="12.75">
      <c r="B372">
        <v>27</v>
      </c>
      <c r="C372" s="1">
        <v>2.78936E-10</v>
      </c>
      <c r="D372" s="1">
        <v>-2.87195E-10</v>
      </c>
    </row>
    <row r="373" spans="2:4" ht="12.75">
      <c r="B373">
        <v>28</v>
      </c>
      <c r="C373" s="1">
        <v>3.41584E-10</v>
      </c>
      <c r="D373" s="1">
        <v>5.69777E-11</v>
      </c>
    </row>
    <row r="374" spans="2:4" ht="12.75">
      <c r="B374">
        <v>30</v>
      </c>
      <c r="C374" s="1">
        <v>-2.7964E-10</v>
      </c>
      <c r="D374" s="1">
        <v>-1.49192E-10</v>
      </c>
    </row>
    <row r="375" ht="12.75">
      <c r="A375" t="s">
        <v>0</v>
      </c>
    </row>
    <row r="376" ht="12.75">
      <c r="A376" t="s">
        <v>0</v>
      </c>
    </row>
    <row r="377" spans="1:3" ht="12.75">
      <c r="A377" t="s">
        <v>131</v>
      </c>
      <c r="B377" t="s">
        <v>83</v>
      </c>
      <c r="C377" t="s">
        <v>51</v>
      </c>
    </row>
    <row r="378" spans="1:2" ht="12.75">
      <c r="A378" t="s">
        <v>84</v>
      </c>
      <c r="B378">
        <v>4126869</v>
      </c>
    </row>
    <row r="379" spans="1:2" ht="12.75">
      <c r="A379" t="s">
        <v>85</v>
      </c>
      <c r="B379">
        <v>4127162</v>
      </c>
    </row>
    <row r="380" spans="1:2" ht="12.75">
      <c r="A380" t="s">
        <v>86</v>
      </c>
      <c r="B380">
        <v>125005</v>
      </c>
    </row>
    <row r="381" spans="1:2" ht="12.75">
      <c r="A381" t="s">
        <v>87</v>
      </c>
      <c r="B381">
        <v>2</v>
      </c>
    </row>
    <row r="382" spans="1:2" ht="12.75">
      <c r="A382" t="s">
        <v>88</v>
      </c>
      <c r="B382">
        <v>0</v>
      </c>
    </row>
    <row r="383" spans="1:2" ht="12.75">
      <c r="A383" t="s">
        <v>89</v>
      </c>
      <c r="B383">
        <v>0</v>
      </c>
    </row>
    <row r="384" spans="1:2" ht="12.75">
      <c r="A384" t="s">
        <v>90</v>
      </c>
      <c r="B384">
        <v>0.22</v>
      </c>
    </row>
    <row r="385" spans="1:2" ht="12.75">
      <c r="A385" t="s">
        <v>91</v>
      </c>
      <c r="B385">
        <v>-153.8624</v>
      </c>
    </row>
    <row r="386" spans="1:2" ht="12.75">
      <c r="A386" t="s">
        <v>92</v>
      </c>
      <c r="B386" s="1">
        <v>0.00472555</v>
      </c>
    </row>
    <row r="387" spans="1:2" ht="12.75">
      <c r="A387" t="s">
        <v>93</v>
      </c>
      <c r="B387" s="1">
        <v>0</v>
      </c>
    </row>
    <row r="388" spans="1:2" ht="12.75">
      <c r="A388" t="s">
        <v>94</v>
      </c>
      <c r="B388" s="1">
        <v>0</v>
      </c>
    </row>
    <row r="389" ht="12.75">
      <c r="A389" t="s">
        <v>0</v>
      </c>
    </row>
    <row r="390" spans="1:5" ht="12.75">
      <c r="A390" t="s">
        <v>95</v>
      </c>
      <c r="B390" t="s">
        <v>96</v>
      </c>
      <c r="C390" t="s">
        <v>97</v>
      </c>
      <c r="D390" t="s">
        <v>98</v>
      </c>
      <c r="E390" t="s">
        <v>99</v>
      </c>
    </row>
    <row r="391" spans="1:2" ht="12.75">
      <c r="A391" t="s">
        <v>100</v>
      </c>
      <c r="B391">
        <v>-154.094</v>
      </c>
    </row>
    <row r="392" spans="1:2" ht="12.75">
      <c r="A392" t="s">
        <v>101</v>
      </c>
      <c r="B392">
        <v>0</v>
      </c>
    </row>
    <row r="393" ht="12.75">
      <c r="A393" t="s">
        <v>0</v>
      </c>
    </row>
    <row r="394" ht="12.75">
      <c r="A394" t="s">
        <v>102</v>
      </c>
    </row>
    <row r="395" spans="1:2" ht="12.75">
      <c r="A395" t="s">
        <v>103</v>
      </c>
      <c r="B395">
        <v>0</v>
      </c>
    </row>
    <row r="396" spans="1:2" ht="12.75">
      <c r="A396" t="s">
        <v>104</v>
      </c>
      <c r="B396">
        <v>1</v>
      </c>
    </row>
    <row r="397" spans="1:2" ht="12.75">
      <c r="A397" t="s">
        <v>105</v>
      </c>
      <c r="B397">
        <v>1</v>
      </c>
    </row>
    <row r="398" spans="1:2" ht="12.75">
      <c r="A398" t="s">
        <v>106</v>
      </c>
      <c r="B398">
        <v>1</v>
      </c>
    </row>
    <row r="399" spans="1:2" ht="12.75">
      <c r="A399" t="s">
        <v>107</v>
      </c>
      <c r="B399">
        <v>0</v>
      </c>
    </row>
    <row r="400" spans="1:2" ht="12.75">
      <c r="A400" t="s">
        <v>108</v>
      </c>
      <c r="B400">
        <v>0</v>
      </c>
    </row>
    <row r="401" spans="1:2" ht="12.75">
      <c r="A401" t="s">
        <v>109</v>
      </c>
      <c r="B401">
        <v>0</v>
      </c>
    </row>
    <row r="402" spans="1:2" ht="12.75">
      <c r="A402" t="s">
        <v>110</v>
      </c>
      <c r="B402">
        <v>0</v>
      </c>
    </row>
    <row r="403" ht="12.75">
      <c r="A403" t="s">
        <v>111</v>
      </c>
    </row>
    <row r="404" spans="1:4" ht="12.75">
      <c r="A404" t="s">
        <v>111</v>
      </c>
      <c r="B404" t="s">
        <v>112</v>
      </c>
      <c r="C404" t="s">
        <v>113</v>
      </c>
      <c r="D404" t="s">
        <v>114</v>
      </c>
    </row>
    <row r="405" spans="2:4" ht="12.75">
      <c r="B405">
        <v>1</v>
      </c>
      <c r="C405" s="1">
        <v>-0.454283</v>
      </c>
      <c r="D405" s="1">
        <v>0.588265</v>
      </c>
    </row>
    <row r="406" spans="2:4" ht="12.75">
      <c r="B406">
        <v>2</v>
      </c>
      <c r="C406" s="1">
        <v>0.998971</v>
      </c>
      <c r="D406" s="1">
        <v>0.00290474</v>
      </c>
    </row>
    <row r="407" spans="2:4" ht="12.75">
      <c r="B407">
        <v>3</v>
      </c>
      <c r="C407" s="1">
        <v>0.000169841</v>
      </c>
      <c r="D407" s="1">
        <v>-0.000837911</v>
      </c>
    </row>
    <row r="408" spans="2:4" ht="12.75">
      <c r="B408">
        <v>4</v>
      </c>
      <c r="C408" s="1">
        <v>0.00103153</v>
      </c>
      <c r="D408" s="1">
        <v>0.000559846</v>
      </c>
    </row>
    <row r="409" spans="2:4" ht="12.75">
      <c r="B409">
        <v>5</v>
      </c>
      <c r="C409" s="1">
        <v>-0.00026176</v>
      </c>
      <c r="D409" s="1">
        <v>0.000221808</v>
      </c>
    </row>
    <row r="410" spans="2:4" ht="12.75">
      <c r="B410">
        <v>6</v>
      </c>
      <c r="C410" s="1">
        <v>-0.0016976</v>
      </c>
      <c r="D410" s="1">
        <v>-1.76534E-05</v>
      </c>
    </row>
    <row r="411" spans="2:4" ht="12.75">
      <c r="B411">
        <v>9</v>
      </c>
      <c r="C411" s="1">
        <v>6.51038E-06</v>
      </c>
      <c r="D411" s="1">
        <v>7.67765E-06</v>
      </c>
    </row>
    <row r="412" spans="2:4" ht="12.75">
      <c r="B412">
        <v>10</v>
      </c>
      <c r="C412" s="1">
        <v>5.06941E-06</v>
      </c>
      <c r="D412" s="1">
        <v>-3.03002E-06</v>
      </c>
    </row>
    <row r="413" spans="2:4" ht="12.75">
      <c r="B413">
        <v>12</v>
      </c>
      <c r="C413" s="1">
        <v>2.42096E-06</v>
      </c>
      <c r="D413" s="1">
        <v>-1.06219E-06</v>
      </c>
    </row>
    <row r="414" spans="2:4" ht="12.75">
      <c r="B414">
        <v>15</v>
      </c>
      <c r="C414" s="1">
        <v>2.25925E-09</v>
      </c>
      <c r="D414" s="1">
        <v>7.65275E-08</v>
      </c>
    </row>
    <row r="415" spans="2:4" ht="12.75">
      <c r="B415">
        <v>18</v>
      </c>
      <c r="C415" s="1">
        <v>-8.70863E-08</v>
      </c>
      <c r="D415" s="1">
        <v>-2.4178E-08</v>
      </c>
    </row>
    <row r="416" spans="2:4" ht="12.75">
      <c r="B416">
        <v>20</v>
      </c>
      <c r="C416" s="1">
        <v>-5.0988E-08</v>
      </c>
      <c r="D416" s="1">
        <v>-2.64059E-08</v>
      </c>
    </row>
    <row r="417" spans="2:4" ht="12.75">
      <c r="B417">
        <v>21</v>
      </c>
      <c r="C417" s="1">
        <v>-8.35404E-09</v>
      </c>
      <c r="D417" s="1">
        <v>1.1063E-08</v>
      </c>
    </row>
    <row r="418" spans="2:4" ht="12.75">
      <c r="B418">
        <v>25</v>
      </c>
      <c r="C418" s="1">
        <v>1.65199E-09</v>
      </c>
      <c r="D418" s="1">
        <v>-7.7371E-10</v>
      </c>
    </row>
    <row r="419" spans="2:4" ht="12.75">
      <c r="B419">
        <v>27</v>
      </c>
      <c r="C419" s="1">
        <v>1.00985E-11</v>
      </c>
      <c r="D419" s="1">
        <v>4.23058E-10</v>
      </c>
    </row>
    <row r="420" spans="2:4" ht="12.75">
      <c r="B420">
        <v>28</v>
      </c>
      <c r="C420" s="1">
        <v>3.03207E-10</v>
      </c>
      <c r="D420" s="1">
        <v>-8.70183E-10</v>
      </c>
    </row>
    <row r="421" spans="2:4" ht="12.75">
      <c r="B421">
        <v>30</v>
      </c>
      <c r="C421" s="1">
        <v>-1.48542E-10</v>
      </c>
      <c r="D421" s="1">
        <v>-3.06863E-10</v>
      </c>
    </row>
    <row r="422" ht="12.75">
      <c r="A422" t="s">
        <v>0</v>
      </c>
    </row>
    <row r="423" ht="12.75">
      <c r="A423" t="s">
        <v>0</v>
      </c>
    </row>
    <row r="424" spans="1:3" ht="12.75">
      <c r="A424" t="s">
        <v>131</v>
      </c>
      <c r="B424" t="s">
        <v>83</v>
      </c>
      <c r="C424" t="s">
        <v>51</v>
      </c>
    </row>
    <row r="425" spans="1:2" ht="12.75">
      <c r="A425" t="s">
        <v>84</v>
      </c>
      <c r="B425">
        <v>4126869</v>
      </c>
    </row>
    <row r="426" spans="1:2" ht="12.75">
      <c r="A426" t="s">
        <v>85</v>
      </c>
      <c r="B426">
        <v>4127195</v>
      </c>
    </row>
    <row r="427" spans="1:2" ht="12.75">
      <c r="A427" t="s">
        <v>86</v>
      </c>
      <c r="B427">
        <v>125005</v>
      </c>
    </row>
    <row r="428" spans="1:2" ht="12.75">
      <c r="A428" t="s">
        <v>87</v>
      </c>
      <c r="B428">
        <v>2</v>
      </c>
    </row>
    <row r="429" spans="1:2" ht="12.75">
      <c r="A429" t="s">
        <v>88</v>
      </c>
      <c r="B429">
        <v>0</v>
      </c>
    </row>
    <row r="430" spans="1:2" ht="12.75">
      <c r="A430" t="s">
        <v>89</v>
      </c>
      <c r="B430">
        <v>0</v>
      </c>
    </row>
    <row r="431" spans="1:2" ht="12.75">
      <c r="A431" t="s">
        <v>90</v>
      </c>
      <c r="B431">
        <v>-0.03</v>
      </c>
    </row>
    <row r="432" spans="1:2" ht="12.75">
      <c r="A432" t="s">
        <v>91</v>
      </c>
      <c r="B432">
        <v>23.1728</v>
      </c>
    </row>
    <row r="433" spans="1:2" ht="12.75">
      <c r="A433" t="s">
        <v>92</v>
      </c>
      <c r="B433" s="1">
        <v>0.000512561</v>
      </c>
    </row>
    <row r="434" spans="1:2" ht="12.75">
      <c r="A434" t="s">
        <v>93</v>
      </c>
      <c r="B434" s="1">
        <v>0</v>
      </c>
    </row>
    <row r="435" spans="1:2" ht="12.75">
      <c r="A435" t="s">
        <v>94</v>
      </c>
      <c r="B435" s="1">
        <v>0</v>
      </c>
    </row>
    <row r="436" ht="12.75">
      <c r="A436" t="s">
        <v>0</v>
      </c>
    </row>
    <row r="437" spans="1:5" ht="12.75">
      <c r="A437" t="s">
        <v>95</v>
      </c>
      <c r="B437" t="s">
        <v>96</v>
      </c>
      <c r="C437" t="s">
        <v>97</v>
      </c>
      <c r="D437" t="s">
        <v>98</v>
      </c>
      <c r="E437" t="s">
        <v>99</v>
      </c>
    </row>
    <row r="438" spans="1:2" ht="12.75">
      <c r="A438" t="s">
        <v>100</v>
      </c>
      <c r="B438">
        <v>-154.094</v>
      </c>
    </row>
    <row r="439" spans="1:2" ht="12.75">
      <c r="A439" t="s">
        <v>101</v>
      </c>
      <c r="B439">
        <v>0</v>
      </c>
    </row>
    <row r="440" ht="12.75">
      <c r="A440" t="s">
        <v>0</v>
      </c>
    </row>
    <row r="441" ht="12.75">
      <c r="A441" t="s">
        <v>102</v>
      </c>
    </row>
    <row r="442" spans="1:2" ht="12.75">
      <c r="A442" t="s">
        <v>103</v>
      </c>
      <c r="B442">
        <v>0</v>
      </c>
    </row>
    <row r="443" spans="1:2" ht="12.75">
      <c r="A443" t="s">
        <v>104</v>
      </c>
      <c r="B443">
        <v>1</v>
      </c>
    </row>
    <row r="444" spans="1:2" ht="12.75">
      <c r="A444" t="s">
        <v>105</v>
      </c>
      <c r="B444">
        <v>1</v>
      </c>
    </row>
    <row r="445" spans="1:2" ht="12.75">
      <c r="A445" t="s">
        <v>106</v>
      </c>
      <c r="B445">
        <v>1</v>
      </c>
    </row>
    <row r="446" spans="1:2" ht="12.75">
      <c r="A446" t="s">
        <v>107</v>
      </c>
      <c r="B446">
        <v>0</v>
      </c>
    </row>
    <row r="447" spans="1:2" ht="12.75">
      <c r="A447" t="s">
        <v>108</v>
      </c>
      <c r="B447">
        <v>0</v>
      </c>
    </row>
    <row r="448" spans="1:2" ht="12.75">
      <c r="A448" t="s">
        <v>109</v>
      </c>
      <c r="B448">
        <v>0</v>
      </c>
    </row>
    <row r="449" spans="1:2" ht="12.75">
      <c r="A449" t="s">
        <v>110</v>
      </c>
      <c r="B449">
        <v>0</v>
      </c>
    </row>
    <row r="450" ht="12.75">
      <c r="A450" t="s">
        <v>111</v>
      </c>
    </row>
    <row r="451" spans="1:4" ht="12.75">
      <c r="A451" t="s">
        <v>111</v>
      </c>
      <c r="B451" t="s">
        <v>112</v>
      </c>
      <c r="C451" t="s">
        <v>113</v>
      </c>
      <c r="D451" t="s">
        <v>114</v>
      </c>
    </row>
    <row r="452" spans="2:4" ht="12.75">
      <c r="B452">
        <v>1</v>
      </c>
      <c r="C452" s="1">
        <v>-4.23139</v>
      </c>
      <c r="D452" s="1">
        <v>5.46956</v>
      </c>
    </row>
    <row r="453" spans="2:4" ht="12.75">
      <c r="B453">
        <v>2</v>
      </c>
      <c r="C453" s="1">
        <v>-1.02516</v>
      </c>
      <c r="D453" s="1">
        <v>0.0286926</v>
      </c>
    </row>
    <row r="454" spans="2:4" ht="12.75">
      <c r="B454">
        <v>3</v>
      </c>
      <c r="C454" s="1">
        <v>-0.00232627</v>
      </c>
      <c r="D454" s="1">
        <v>-0.00160037</v>
      </c>
    </row>
    <row r="455" spans="2:4" ht="12.75">
      <c r="B455">
        <v>4</v>
      </c>
      <c r="C455" s="1">
        <v>-0.00163758</v>
      </c>
      <c r="D455" s="1">
        <v>-0.000887637</v>
      </c>
    </row>
    <row r="456" spans="2:4" ht="12.75">
      <c r="B456">
        <v>5</v>
      </c>
      <c r="C456" s="1">
        <v>-6.55895E-05</v>
      </c>
      <c r="D456" s="1">
        <v>0.000162658</v>
      </c>
    </row>
    <row r="457" spans="2:4" ht="12.75">
      <c r="B457">
        <v>6</v>
      </c>
      <c r="C457" s="1">
        <v>0.00125803</v>
      </c>
      <c r="D457" s="1">
        <v>0.000329647</v>
      </c>
    </row>
    <row r="458" spans="2:4" ht="12.75">
      <c r="B458">
        <v>9</v>
      </c>
      <c r="C458" s="1">
        <v>-5.26146E-05</v>
      </c>
      <c r="D458" s="1">
        <v>-1.55248E-05</v>
      </c>
    </row>
    <row r="459" spans="2:4" ht="12.75">
      <c r="B459">
        <v>10</v>
      </c>
      <c r="C459" s="1">
        <v>-3.1941E-05</v>
      </c>
      <c r="D459" s="1">
        <v>-1.54361E-05</v>
      </c>
    </row>
    <row r="460" spans="2:4" ht="12.75">
      <c r="B460">
        <v>12</v>
      </c>
      <c r="C460" s="1">
        <v>4.5037E-06</v>
      </c>
      <c r="D460" s="1">
        <v>-1.63042E-06</v>
      </c>
    </row>
    <row r="461" spans="2:4" ht="12.75">
      <c r="B461">
        <v>15</v>
      </c>
      <c r="C461" s="1">
        <v>1.43013E-06</v>
      </c>
      <c r="D461" s="1">
        <v>3.9988E-06</v>
      </c>
    </row>
    <row r="462" spans="2:4" ht="12.75">
      <c r="B462">
        <v>18</v>
      </c>
      <c r="C462" s="1">
        <v>5.82332E-08</v>
      </c>
      <c r="D462" s="1">
        <v>6.66557E-08</v>
      </c>
    </row>
    <row r="463" spans="2:4" ht="12.75">
      <c r="B463">
        <v>20</v>
      </c>
      <c r="C463" s="1">
        <v>-2.38865E-07</v>
      </c>
      <c r="D463" s="1">
        <v>5.72537E-08</v>
      </c>
    </row>
    <row r="464" spans="2:4" ht="12.75">
      <c r="B464">
        <v>21</v>
      </c>
      <c r="C464" s="1">
        <v>-1.05043E-07</v>
      </c>
      <c r="D464" s="1">
        <v>-9.20662E-08</v>
      </c>
    </row>
    <row r="465" spans="2:4" ht="12.75">
      <c r="B465">
        <v>25</v>
      </c>
      <c r="C465" s="1">
        <v>-2.62009E-09</v>
      </c>
      <c r="D465" s="1">
        <v>9.79541E-09</v>
      </c>
    </row>
    <row r="466" spans="2:4" ht="12.75">
      <c r="B466">
        <v>27</v>
      </c>
      <c r="C466" s="1">
        <v>3.56643E-09</v>
      </c>
      <c r="D466" s="1">
        <v>2.40213E-09</v>
      </c>
    </row>
    <row r="467" spans="2:4" ht="12.75">
      <c r="B467">
        <v>28</v>
      </c>
      <c r="C467" s="1">
        <v>6.05489E-09</v>
      </c>
      <c r="D467" s="1">
        <v>-5.03612E-09</v>
      </c>
    </row>
    <row r="468" spans="2:4" ht="12.75">
      <c r="B468">
        <v>30</v>
      </c>
      <c r="C468" s="1">
        <v>-3.57977E-09</v>
      </c>
      <c r="D468" s="1">
        <v>-4.5096E-10</v>
      </c>
    </row>
    <row r="469" ht="12.75">
      <c r="A469" t="s">
        <v>0</v>
      </c>
    </row>
    <row r="470" ht="12.75">
      <c r="A470" t="s">
        <v>0</v>
      </c>
    </row>
    <row r="471" spans="1:3" ht="12.75">
      <c r="A471" t="s">
        <v>131</v>
      </c>
      <c r="B471" t="s">
        <v>83</v>
      </c>
      <c r="C471" t="s">
        <v>51</v>
      </c>
    </row>
    <row r="472" spans="1:2" ht="12.75">
      <c r="A472" t="s">
        <v>84</v>
      </c>
      <c r="B472">
        <v>4126869</v>
      </c>
    </row>
    <row r="473" spans="1:2" ht="12.75">
      <c r="A473" t="s">
        <v>85</v>
      </c>
      <c r="B473">
        <v>4127228</v>
      </c>
    </row>
    <row r="474" spans="1:2" ht="12.75">
      <c r="A474" t="s">
        <v>86</v>
      </c>
      <c r="B474">
        <v>125005</v>
      </c>
    </row>
    <row r="475" spans="1:2" ht="12.75">
      <c r="A475" t="s">
        <v>87</v>
      </c>
      <c r="B475">
        <v>2</v>
      </c>
    </row>
    <row r="476" spans="1:2" ht="12.75">
      <c r="A476" t="s">
        <v>88</v>
      </c>
      <c r="B476">
        <v>0</v>
      </c>
    </row>
    <row r="477" spans="1:2" ht="12.75">
      <c r="A477" t="s">
        <v>89</v>
      </c>
      <c r="B477">
        <v>0</v>
      </c>
    </row>
    <row r="478" spans="1:2" ht="12.75">
      <c r="A478" t="s">
        <v>90</v>
      </c>
      <c r="B478">
        <v>-0.23</v>
      </c>
    </row>
    <row r="479" spans="1:2" ht="12.75">
      <c r="A479" t="s">
        <v>91</v>
      </c>
      <c r="B479">
        <v>25.6252</v>
      </c>
    </row>
    <row r="480" spans="1:2" ht="12.75">
      <c r="A480" t="s">
        <v>92</v>
      </c>
      <c r="B480" s="1">
        <v>0.00468897</v>
      </c>
    </row>
    <row r="481" spans="1:2" ht="12.75">
      <c r="A481" t="s">
        <v>93</v>
      </c>
      <c r="B481" s="1">
        <v>0</v>
      </c>
    </row>
    <row r="482" spans="1:2" ht="12.75">
      <c r="A482" t="s">
        <v>94</v>
      </c>
      <c r="B482" s="1">
        <v>0</v>
      </c>
    </row>
    <row r="483" ht="12.75">
      <c r="A483" t="s">
        <v>0</v>
      </c>
    </row>
    <row r="484" spans="1:5" ht="12.75">
      <c r="A484" t="s">
        <v>95</v>
      </c>
      <c r="B484" t="s">
        <v>96</v>
      </c>
      <c r="C484" t="s">
        <v>97</v>
      </c>
      <c r="D484" t="s">
        <v>98</v>
      </c>
      <c r="E484" t="s">
        <v>99</v>
      </c>
    </row>
    <row r="485" spans="1:2" ht="12.75">
      <c r="A485" t="s">
        <v>100</v>
      </c>
      <c r="B485">
        <v>-154.094</v>
      </c>
    </row>
    <row r="486" spans="1:2" ht="12.75">
      <c r="A486" t="s">
        <v>101</v>
      </c>
      <c r="B486">
        <v>0</v>
      </c>
    </row>
    <row r="487" ht="12.75">
      <c r="A487" t="s">
        <v>0</v>
      </c>
    </row>
    <row r="488" ht="12.75">
      <c r="A488" t="s">
        <v>102</v>
      </c>
    </row>
    <row r="489" spans="1:2" ht="12.75">
      <c r="A489" t="s">
        <v>103</v>
      </c>
      <c r="B489">
        <v>0</v>
      </c>
    </row>
    <row r="490" spans="1:2" ht="12.75">
      <c r="A490" t="s">
        <v>104</v>
      </c>
      <c r="B490">
        <v>1</v>
      </c>
    </row>
    <row r="491" spans="1:2" ht="12.75">
      <c r="A491" t="s">
        <v>105</v>
      </c>
      <c r="B491">
        <v>1</v>
      </c>
    </row>
    <row r="492" spans="1:2" ht="12.75">
      <c r="A492" t="s">
        <v>106</v>
      </c>
      <c r="B492">
        <v>1</v>
      </c>
    </row>
    <row r="493" spans="1:2" ht="12.75">
      <c r="A493" t="s">
        <v>107</v>
      </c>
      <c r="B493">
        <v>0</v>
      </c>
    </row>
    <row r="494" spans="1:2" ht="12.75">
      <c r="A494" t="s">
        <v>108</v>
      </c>
      <c r="B494">
        <v>0</v>
      </c>
    </row>
    <row r="495" spans="1:2" ht="12.75">
      <c r="A495" t="s">
        <v>109</v>
      </c>
      <c r="B495">
        <v>0</v>
      </c>
    </row>
    <row r="496" spans="1:2" ht="12.75">
      <c r="A496" t="s">
        <v>110</v>
      </c>
      <c r="B496">
        <v>0</v>
      </c>
    </row>
    <row r="497" ht="12.75">
      <c r="A497" t="s">
        <v>111</v>
      </c>
    </row>
    <row r="498" spans="1:4" ht="12.75">
      <c r="A498" t="s">
        <v>111</v>
      </c>
      <c r="B498" t="s">
        <v>112</v>
      </c>
      <c r="C498" t="s">
        <v>113</v>
      </c>
      <c r="D498" t="s">
        <v>114</v>
      </c>
    </row>
    <row r="499" spans="2:4" ht="12.75">
      <c r="B499">
        <v>1</v>
      </c>
      <c r="C499" s="1">
        <v>-0.469467</v>
      </c>
      <c r="D499" s="1">
        <v>0.602328</v>
      </c>
    </row>
    <row r="500" spans="2:4" ht="12.75">
      <c r="B500">
        <v>2</v>
      </c>
      <c r="C500" s="1">
        <v>-0.999955</v>
      </c>
      <c r="D500" s="1">
        <v>0.00371391</v>
      </c>
    </row>
    <row r="501" spans="2:4" ht="12.75">
      <c r="B501">
        <v>3</v>
      </c>
      <c r="C501" s="1">
        <v>-0.000383557</v>
      </c>
      <c r="D501" s="1">
        <v>0.000110985</v>
      </c>
    </row>
    <row r="502" spans="2:4" ht="12.75">
      <c r="B502">
        <v>4</v>
      </c>
      <c r="C502" s="1">
        <v>-0.00108278</v>
      </c>
      <c r="D502" s="1">
        <v>-0.000641949</v>
      </c>
    </row>
    <row r="503" spans="2:4" ht="12.75">
      <c r="B503">
        <v>5</v>
      </c>
      <c r="C503" s="1">
        <v>0.000159993</v>
      </c>
      <c r="D503" s="1">
        <v>-0.000117755</v>
      </c>
    </row>
    <row r="504" spans="2:4" ht="12.75">
      <c r="B504">
        <v>6</v>
      </c>
      <c r="C504" s="1">
        <v>0.00163453</v>
      </c>
      <c r="D504" s="1">
        <v>5.36689E-05</v>
      </c>
    </row>
    <row r="505" spans="2:4" ht="12.75">
      <c r="B505">
        <v>9</v>
      </c>
      <c r="C505" s="1">
        <v>-9.84338E-06</v>
      </c>
      <c r="D505" s="1">
        <v>-1.32657E-06</v>
      </c>
    </row>
    <row r="506" spans="2:4" ht="12.75">
      <c r="B506">
        <v>10</v>
      </c>
      <c r="C506" s="1">
        <v>-9.96401E-06</v>
      </c>
      <c r="D506" s="1">
        <v>5.14897E-06</v>
      </c>
    </row>
    <row r="507" spans="2:4" ht="12.75">
      <c r="B507">
        <v>12</v>
      </c>
      <c r="C507" s="1">
        <v>-1.87521E-06</v>
      </c>
      <c r="D507" s="1">
        <v>-1.26205E-06</v>
      </c>
    </row>
    <row r="508" spans="2:4" ht="12.75">
      <c r="B508">
        <v>15</v>
      </c>
      <c r="C508" s="1">
        <v>-8.08067E-08</v>
      </c>
      <c r="D508" s="1">
        <v>1.18979E-07</v>
      </c>
    </row>
    <row r="509" spans="2:4" ht="12.75">
      <c r="B509">
        <v>18</v>
      </c>
      <c r="C509" s="1">
        <v>5.99641E-08</v>
      </c>
      <c r="D509" s="1">
        <v>2.2983E-08</v>
      </c>
    </row>
    <row r="510" spans="2:4" ht="12.75">
      <c r="B510">
        <v>20</v>
      </c>
      <c r="C510" s="1">
        <v>-3.25158E-08</v>
      </c>
      <c r="D510" s="1">
        <v>-1.93134E-08</v>
      </c>
    </row>
    <row r="511" spans="2:4" ht="12.75">
      <c r="B511">
        <v>21</v>
      </c>
      <c r="C511" s="1">
        <v>-1.81131E-08</v>
      </c>
      <c r="D511" s="1">
        <v>1.14637E-09</v>
      </c>
    </row>
    <row r="512" spans="2:4" ht="12.75">
      <c r="B512">
        <v>25</v>
      </c>
      <c r="C512" s="1">
        <v>-4.64404E-11</v>
      </c>
      <c r="D512" s="1">
        <v>-3.14228E-10</v>
      </c>
    </row>
    <row r="513" spans="2:4" ht="12.75">
      <c r="B513">
        <v>27</v>
      </c>
      <c r="C513" s="1">
        <v>-3.21537E-10</v>
      </c>
      <c r="D513" s="1">
        <v>2.70782E-11</v>
      </c>
    </row>
    <row r="514" spans="2:4" ht="12.75">
      <c r="B514">
        <v>28</v>
      </c>
      <c r="C514" s="1">
        <v>-5.88748E-10</v>
      </c>
      <c r="D514" s="1">
        <v>2.3143E-10</v>
      </c>
    </row>
    <row r="515" spans="2:4" ht="12.75">
      <c r="B515">
        <v>30</v>
      </c>
      <c r="C515" s="1">
        <v>-2.48808E-10</v>
      </c>
      <c r="D515" s="1">
        <v>-3.06278E-10</v>
      </c>
    </row>
    <row r="516" ht="12.75">
      <c r="A516" t="s">
        <v>0</v>
      </c>
    </row>
    <row r="517" ht="12.75">
      <c r="A517" t="s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23"/>
  <sheetViews>
    <sheetView workbookViewId="0" topLeftCell="E1">
      <selection activeCell="O42" sqref="O42"/>
    </sheetView>
  </sheetViews>
  <sheetFormatPr defaultColWidth="9.140625" defaultRowHeight="12.75"/>
  <cols>
    <col min="1" max="1" width="12.00390625" style="0" bestFit="1" customWidth="1"/>
    <col min="2" max="2" width="9.00390625" style="0" bestFit="1" customWidth="1"/>
    <col min="3" max="4" width="9.57421875" style="0" bestFit="1" customWidth="1"/>
    <col min="5" max="5" width="5.57421875" style="0" bestFit="1" customWidth="1"/>
    <col min="10" max="10" width="10.421875" style="0" bestFit="1" customWidth="1"/>
    <col min="12" max="12" width="7.8515625" style="0" customWidth="1"/>
    <col min="13" max="13" width="10.140625" style="0" bestFit="1" customWidth="1"/>
  </cols>
  <sheetData>
    <row r="1" spans="1:24" ht="12.75">
      <c r="A1" t="s">
        <v>136</v>
      </c>
      <c r="B1" t="s">
        <v>83</v>
      </c>
      <c r="C1" t="s">
        <v>51</v>
      </c>
      <c r="G1" t="s">
        <v>115</v>
      </c>
      <c r="H1">
        <v>47</v>
      </c>
      <c r="I1" s="17">
        <v>8</v>
      </c>
      <c r="J1" s="17">
        <v>10</v>
      </c>
      <c r="K1" s="17"/>
      <c r="L1" s="17"/>
      <c r="M1" s="17">
        <v>29</v>
      </c>
      <c r="N1" s="17">
        <v>31</v>
      </c>
      <c r="O1" s="17">
        <f>N1+1</f>
        <v>32</v>
      </c>
      <c r="P1" s="17">
        <f>O1+1</f>
        <v>33</v>
      </c>
      <c r="Q1" s="17">
        <f>P1+1</f>
        <v>34</v>
      </c>
      <c r="R1" s="17">
        <v>32</v>
      </c>
      <c r="S1" s="17">
        <v>29</v>
      </c>
      <c r="T1" s="17">
        <v>31</v>
      </c>
      <c r="U1" s="17">
        <f>T1+1</f>
        <v>32</v>
      </c>
      <c r="V1" s="17">
        <f>U1+1</f>
        <v>33</v>
      </c>
      <c r="W1" s="17">
        <f>V1+1</f>
        <v>34</v>
      </c>
      <c r="X1" s="17">
        <v>32</v>
      </c>
    </row>
    <row r="2" spans="1:2" ht="12.75">
      <c r="A2" t="s">
        <v>84</v>
      </c>
      <c r="B2">
        <v>4126500</v>
      </c>
    </row>
    <row r="3" spans="1:24" ht="38.25">
      <c r="A3" t="s">
        <v>85</v>
      </c>
      <c r="B3">
        <v>4126525</v>
      </c>
      <c r="G3" t="s">
        <v>116</v>
      </c>
      <c r="I3" t="s">
        <v>117</v>
      </c>
      <c r="J3" t="s">
        <v>134</v>
      </c>
      <c r="K3" s="9" t="s">
        <v>135</v>
      </c>
      <c r="L3" s="9" t="s">
        <v>137</v>
      </c>
      <c r="M3" t="s">
        <v>132</v>
      </c>
      <c r="N3" t="s">
        <v>118</v>
      </c>
      <c r="O3" t="s">
        <v>119</v>
      </c>
      <c r="P3" t="s">
        <v>120</v>
      </c>
      <c r="Q3" t="s">
        <v>121</v>
      </c>
      <c r="R3" t="s">
        <v>122</v>
      </c>
      <c r="S3" t="s">
        <v>133</v>
      </c>
      <c r="T3" t="s">
        <v>123</v>
      </c>
      <c r="U3" t="s">
        <v>124</v>
      </c>
      <c r="V3" t="s">
        <v>125</v>
      </c>
      <c r="W3" t="s">
        <v>126</v>
      </c>
      <c r="X3" t="s">
        <v>127</v>
      </c>
    </row>
    <row r="4" spans="1:24" ht="12.75">
      <c r="A4" t="s">
        <v>86</v>
      </c>
      <c r="B4">
        <v>125005</v>
      </c>
      <c r="G4">
        <v>0</v>
      </c>
      <c r="I4" s="10">
        <f aca="true" ca="1" t="shared" si="0" ref="I4:J12">OFFSET($A$1,I$1+$H$1*$G4-1,1)</f>
        <v>-0.22</v>
      </c>
      <c r="J4" s="18">
        <f ca="1" t="shared" si="0"/>
        <v>0.00192297</v>
      </c>
      <c r="K4" s="18"/>
      <c r="L4" s="18"/>
      <c r="M4" s="10">
        <f ca="1">OFFSET($A$1,M$1+$H$1*$G4-1,2)*10000</f>
        <v>-14643.5</v>
      </c>
      <c r="N4" s="10">
        <f ca="1">OFFSET($A$1,N$1+$H$1*$G4-1,2)*10000</f>
        <v>4.82077</v>
      </c>
      <c r="O4" s="10">
        <f aca="true" ca="1" t="shared" si="1" ref="N4:R12">OFFSET($A$1,O$1+$H$1*$G4-1,2)*10000</f>
        <v>-7.74239</v>
      </c>
      <c r="P4" s="10">
        <f ca="1" t="shared" si="1"/>
        <v>-5.512829999999999</v>
      </c>
      <c r="Q4" s="10">
        <f ca="1" t="shared" si="1"/>
        <v>77.792</v>
      </c>
      <c r="R4" s="10">
        <f ca="1">OFFSET($A$1,R$1+$H$1*$G4-1,2)*10000</f>
        <v>-7.74239</v>
      </c>
      <c r="S4" s="10">
        <f aca="true" ca="1" t="shared" si="2" ref="S4:X12">OFFSET($A$1,S$1+$H$1*$G4-1,3)*10000</f>
        <v>-11443.4</v>
      </c>
      <c r="T4" s="10">
        <f ca="1" t="shared" si="2"/>
        <v>101.784</v>
      </c>
      <c r="U4" s="10">
        <f ca="1" t="shared" si="2"/>
        <v>14.0666</v>
      </c>
      <c r="V4" s="10">
        <f ca="1" t="shared" si="2"/>
        <v>-11.7961</v>
      </c>
      <c r="W4" s="10">
        <f ca="1">OFFSET($A$1,W$1+$H$1*$G4-1,3)*10000</f>
        <v>2.70256</v>
      </c>
      <c r="X4" s="10">
        <f ca="1" t="shared" si="2"/>
        <v>14.0666</v>
      </c>
    </row>
    <row r="5" spans="1:24" ht="12.75">
      <c r="A5" t="s">
        <v>87</v>
      </c>
      <c r="B5">
        <v>2</v>
      </c>
      <c r="G5">
        <v>1</v>
      </c>
      <c r="I5" s="10">
        <f ca="1">OFFSET($A$1,I$1+$H$1*$G5-1,1)</f>
        <v>-0.02</v>
      </c>
      <c r="J5" s="18">
        <f ca="1" t="shared" si="0"/>
        <v>0.000222257</v>
      </c>
      <c r="K5" s="18"/>
      <c r="L5" s="18"/>
      <c r="M5" s="10">
        <f ca="1">OFFSET($A$1,M$1+$H$1*$G5-1,2)*10000</f>
        <v>-125875</v>
      </c>
      <c r="N5" s="10">
        <f ca="1" t="shared" si="1"/>
        <v>-34.2875</v>
      </c>
      <c r="O5" s="10">
        <f ca="1" t="shared" si="1"/>
        <v>-19.3631</v>
      </c>
      <c r="P5" s="10">
        <f ca="1" t="shared" si="1"/>
        <v>-10.200999999999999</v>
      </c>
      <c r="Q5" s="10">
        <f ca="1" t="shared" si="1"/>
        <v>737.431</v>
      </c>
      <c r="R5" s="10">
        <f ca="1" t="shared" si="1"/>
        <v>-19.3631</v>
      </c>
      <c r="S5" s="10">
        <f ca="1" t="shared" si="2"/>
        <v>-97841.90000000001</v>
      </c>
      <c r="T5" s="10">
        <f ca="1" t="shared" si="2"/>
        <v>72.60759999999999</v>
      </c>
      <c r="U5" s="10">
        <f ca="1" t="shared" si="2"/>
        <v>21.1758</v>
      </c>
      <c r="V5" s="10">
        <f ca="1" t="shared" si="2"/>
        <v>-14.705499999999999</v>
      </c>
      <c r="W5" s="10">
        <f ca="1" t="shared" si="2"/>
        <v>-169.027</v>
      </c>
      <c r="X5" s="10">
        <f ca="1" t="shared" si="2"/>
        <v>21.1758</v>
      </c>
    </row>
    <row r="6" spans="1:24" ht="12.75">
      <c r="A6" t="s">
        <v>88</v>
      </c>
      <c r="B6">
        <v>0</v>
      </c>
      <c r="G6">
        <v>2</v>
      </c>
      <c r="I6" s="10">
        <f aca="true" ca="1" t="shared" si="3" ref="I6:I12">OFFSET($A$1,I$1+$H$1*$G6-1,1)</f>
        <v>0.07</v>
      </c>
      <c r="J6" s="18">
        <f ca="1" t="shared" si="0"/>
        <v>0.000546471</v>
      </c>
      <c r="K6" s="1">
        <f>J6*0.0001*SQRT(M6^2+S6^2)*0.0254</f>
        <v>8.949155884694253E-05</v>
      </c>
      <c r="L6" s="10">
        <f>DEGREES(ATAN2(M6,S6))</f>
        <v>-142.28830437339013</v>
      </c>
      <c r="M6" s="10">
        <f aca="true" ca="1" t="shared" si="4" ref="M6:M12">OFFSET($A$1,M$1+$H$1*$G6-1,2)*10000</f>
        <v>-51004.899999999994</v>
      </c>
      <c r="N6" s="10">
        <f ca="1" t="shared" si="1"/>
        <v>-48.8592</v>
      </c>
      <c r="O6" s="10">
        <f ca="1" t="shared" si="1"/>
        <v>2.45376</v>
      </c>
      <c r="P6" s="10">
        <f ca="1" t="shared" si="1"/>
        <v>0.330177</v>
      </c>
      <c r="Q6" s="10">
        <f ca="1" t="shared" si="1"/>
        <v>287.545</v>
      </c>
      <c r="R6" s="10">
        <f ca="1" t="shared" si="1"/>
        <v>2.45376</v>
      </c>
      <c r="S6" s="10">
        <f ca="1" t="shared" si="2"/>
        <v>-39437.700000000004</v>
      </c>
      <c r="T6" s="10">
        <f ca="1" t="shared" si="2"/>
        <v>-91.1912</v>
      </c>
      <c r="U6" s="10">
        <f ca="1" t="shared" si="2"/>
        <v>-5.043279999999999</v>
      </c>
      <c r="V6" s="10">
        <f ca="1" t="shared" si="2"/>
        <v>11.3827</v>
      </c>
      <c r="W6" s="10">
        <f ca="1" t="shared" si="2"/>
        <v>-41.9063</v>
      </c>
      <c r="X6" s="10">
        <f ca="1" t="shared" si="2"/>
        <v>-5.043279999999999</v>
      </c>
    </row>
    <row r="7" spans="1:24" ht="12.75">
      <c r="A7" t="s">
        <v>89</v>
      </c>
      <c r="B7">
        <v>0</v>
      </c>
      <c r="G7">
        <v>3</v>
      </c>
      <c r="I7" s="10">
        <f ca="1" t="shared" si="3"/>
        <v>0.15</v>
      </c>
      <c r="J7" s="18">
        <f ca="1" t="shared" si="0"/>
        <v>0.00130986</v>
      </c>
      <c r="K7" s="1">
        <f>J7*0.0001*SQRT(M7^2+S7^2)*0.0254</f>
        <v>8.951778640951638E-05</v>
      </c>
      <c r="L7" s="10">
        <f>DEGREES(ATAN2(M7,S7))</f>
        <v>-142.2661003078329</v>
      </c>
      <c r="M7" s="10">
        <f ca="1" t="shared" si="4"/>
        <v>-21279</v>
      </c>
      <c r="N7" s="10">
        <f ca="1" t="shared" si="1"/>
        <v>-23.714399999999998</v>
      </c>
      <c r="O7" s="10">
        <f ca="1" t="shared" si="1"/>
        <v>7.13999</v>
      </c>
      <c r="P7" s="10">
        <f ca="1" t="shared" si="1"/>
        <v>4.27285</v>
      </c>
      <c r="Q7" s="10">
        <f ca="1" t="shared" si="1"/>
        <v>119.907</v>
      </c>
      <c r="R7" s="10">
        <f ca="1" t="shared" si="1"/>
        <v>7.13999</v>
      </c>
      <c r="S7" s="10">
        <f ca="1" t="shared" si="2"/>
        <v>-16466.4</v>
      </c>
      <c r="T7" s="10">
        <f ca="1" t="shared" si="2"/>
        <v>-99.9915</v>
      </c>
      <c r="U7" s="10">
        <f ca="1" t="shared" si="2"/>
        <v>-13.3322</v>
      </c>
      <c r="V7" s="10">
        <f ca="1" t="shared" si="2"/>
        <v>9.533760000000001</v>
      </c>
      <c r="W7" s="10">
        <f ca="1" t="shared" si="2"/>
        <v>-30.0407</v>
      </c>
      <c r="X7" s="10">
        <f ca="1" t="shared" si="2"/>
        <v>-13.3322</v>
      </c>
    </row>
    <row r="8" spans="1:24" ht="12.75">
      <c r="A8" t="s">
        <v>90</v>
      </c>
      <c r="B8">
        <v>-0.22</v>
      </c>
      <c r="G8">
        <v>4</v>
      </c>
      <c r="I8" s="10">
        <f ca="1" t="shared" si="3"/>
        <v>0.25</v>
      </c>
      <c r="J8" s="18">
        <f ca="1" t="shared" si="0"/>
        <v>0.00208064</v>
      </c>
      <c r="K8" s="1">
        <f>J8*0.0001*SQRT(M8^2+S8^2)*0.0254</f>
        <v>8.907687586955933E-05</v>
      </c>
      <c r="L8" s="10">
        <f>DEGREES(ATAN2(M8,S8))</f>
        <v>-142.30309417830307</v>
      </c>
      <c r="M8" s="10">
        <f ca="1" t="shared" si="4"/>
        <v>-13336.8</v>
      </c>
      <c r="N8" s="10">
        <f ca="1" t="shared" si="1"/>
        <v>-23.9408</v>
      </c>
      <c r="O8" s="10">
        <f ca="1" t="shared" si="1"/>
        <v>6.74172</v>
      </c>
      <c r="P8" s="10">
        <f ca="1" t="shared" si="1"/>
        <v>4.68266</v>
      </c>
      <c r="Q8" s="10">
        <f ca="1" t="shared" si="1"/>
        <v>88.2902</v>
      </c>
      <c r="R8" s="10">
        <f ca="1" t="shared" si="1"/>
        <v>6.74172</v>
      </c>
      <c r="S8" s="10">
        <f ca="1" t="shared" si="2"/>
        <v>-10306.699999999999</v>
      </c>
      <c r="T8" s="10">
        <f ca="1" t="shared" si="2"/>
        <v>-103.967</v>
      </c>
      <c r="U8" s="10">
        <f ca="1" t="shared" si="2"/>
        <v>-13.1562</v>
      </c>
      <c r="V8" s="10">
        <f ca="1" t="shared" si="2"/>
        <v>10.4257</v>
      </c>
      <c r="W8" s="10">
        <f ca="1" t="shared" si="2"/>
        <v>-17.319</v>
      </c>
      <c r="X8" s="10">
        <f ca="1" t="shared" si="2"/>
        <v>-13.1562</v>
      </c>
    </row>
    <row r="9" spans="1:24" ht="12.75">
      <c r="A9" t="s">
        <v>91</v>
      </c>
      <c r="B9">
        <v>-64.3651</v>
      </c>
      <c r="G9">
        <v>5</v>
      </c>
      <c r="I9" s="10">
        <f ca="1" t="shared" si="3"/>
        <v>0.16</v>
      </c>
      <c r="J9" s="18">
        <f ca="1" t="shared" si="0"/>
        <v>0.00131095</v>
      </c>
      <c r="K9" s="1">
        <f>J9*0.0001*SQRT(M9^2+S9^2)*0.0254</f>
        <v>8.9348234520317E-05</v>
      </c>
      <c r="L9" s="10">
        <f>DEGREES(ATAN2(M9,S9))</f>
        <v>-142.27783469634545</v>
      </c>
      <c r="M9" s="10">
        <f ca="1" t="shared" si="4"/>
        <v>-21224.4</v>
      </c>
      <c r="N9" s="10">
        <f ca="1" t="shared" si="1"/>
        <v>-18.7864</v>
      </c>
      <c r="O9" s="10">
        <f ca="1" t="shared" si="1"/>
        <v>5.703830000000001</v>
      </c>
      <c r="P9" s="10">
        <f ca="1" t="shared" si="1"/>
        <v>4.18558</v>
      </c>
      <c r="Q9" s="10">
        <f ca="1" t="shared" si="1"/>
        <v>129.21800000000002</v>
      </c>
      <c r="R9" s="10">
        <f ca="1" t="shared" si="1"/>
        <v>5.703830000000001</v>
      </c>
      <c r="S9" s="10">
        <f ca="1" t="shared" si="2"/>
        <v>-16417.2</v>
      </c>
      <c r="T9" s="10">
        <f ca="1" t="shared" si="2"/>
        <v>-108.65599999999999</v>
      </c>
      <c r="U9" s="10">
        <f ca="1" t="shared" si="2"/>
        <v>-9.75398</v>
      </c>
      <c r="V9" s="10">
        <f ca="1" t="shared" si="2"/>
        <v>10.6924</v>
      </c>
      <c r="W9" s="10">
        <f ca="1" t="shared" si="2"/>
        <v>-21.9293</v>
      </c>
      <c r="X9" s="10">
        <f ca="1" t="shared" si="2"/>
        <v>-9.75398</v>
      </c>
    </row>
    <row r="10" spans="1:24" ht="12.75">
      <c r="A10" t="s">
        <v>92</v>
      </c>
      <c r="B10" s="1">
        <v>0.00192297</v>
      </c>
      <c r="G10">
        <v>6</v>
      </c>
      <c r="I10" s="10">
        <f ca="1" t="shared" si="3"/>
        <v>0.07</v>
      </c>
      <c r="J10" s="18">
        <f ca="1" t="shared" si="0"/>
        <v>0.000543655</v>
      </c>
      <c r="K10" s="1">
        <f>J10*0.0001*SQRT(M10^2+S10^2)*0.0254</f>
        <v>8.996539103178305E-05</v>
      </c>
      <c r="L10" s="10">
        <f>DEGREES(ATAN2(M10,S10))</f>
        <v>-142.20607402051257</v>
      </c>
      <c r="M10" s="10">
        <f ca="1" t="shared" si="4"/>
        <v>-51483.299999999996</v>
      </c>
      <c r="N10" s="10">
        <f ca="1" t="shared" si="1"/>
        <v>-40.884800000000006</v>
      </c>
      <c r="O10" s="10">
        <f ca="1" t="shared" si="1"/>
        <v>3.94624</v>
      </c>
      <c r="P10" s="10">
        <f ca="1" t="shared" si="1"/>
        <v>2.15536</v>
      </c>
      <c r="Q10" s="10">
        <f ca="1" t="shared" si="1"/>
        <v>319.601</v>
      </c>
      <c r="R10" s="10">
        <f ca="1" t="shared" si="1"/>
        <v>3.94624</v>
      </c>
      <c r="S10" s="10">
        <f ca="1" t="shared" si="2"/>
        <v>-39925.799999999996</v>
      </c>
      <c r="T10" s="10">
        <f ca="1" t="shared" si="2"/>
        <v>-112.873</v>
      </c>
      <c r="U10" s="10">
        <f ca="1" t="shared" si="2"/>
        <v>-5.5892599999999995</v>
      </c>
      <c r="V10" s="10">
        <f ca="1" t="shared" si="2"/>
        <v>7.1899</v>
      </c>
      <c r="W10" s="10">
        <f ca="1" t="shared" si="2"/>
        <v>-44.6872</v>
      </c>
      <c r="X10" s="10">
        <f ca="1" t="shared" si="2"/>
        <v>-5.5892599999999995</v>
      </c>
    </row>
    <row r="11" spans="1:24" ht="12.75">
      <c r="A11" t="s">
        <v>93</v>
      </c>
      <c r="B11" s="1">
        <v>0</v>
      </c>
      <c r="G11">
        <v>7</v>
      </c>
      <c r="I11" s="10">
        <f ca="1" t="shared" si="3"/>
        <v>-0.03</v>
      </c>
      <c r="J11" s="18">
        <f ca="1" t="shared" si="0"/>
        <v>0.000227496</v>
      </c>
      <c r="K11" s="1"/>
      <c r="L11" s="1"/>
      <c r="M11" s="10">
        <f ca="1" t="shared" si="4"/>
        <v>-123209</v>
      </c>
      <c r="N11" s="10">
        <f ca="1" t="shared" si="1"/>
        <v>-48.4589</v>
      </c>
      <c r="O11" s="10">
        <f ca="1" t="shared" si="1"/>
        <v>-16.48</v>
      </c>
      <c r="P11" s="10">
        <f ca="1" t="shared" si="1"/>
        <v>-11.852500000000001</v>
      </c>
      <c r="Q11" s="10">
        <f ca="1" t="shared" si="1"/>
        <v>768.791</v>
      </c>
      <c r="R11" s="10">
        <f ca="1" t="shared" si="1"/>
        <v>-16.48</v>
      </c>
      <c r="S11" s="10">
        <f ca="1" t="shared" si="2"/>
        <v>-95707.5</v>
      </c>
      <c r="T11" s="10">
        <f ca="1" t="shared" si="2"/>
        <v>88.2932</v>
      </c>
      <c r="U11" s="10">
        <f ca="1" t="shared" si="2"/>
        <v>17.3739</v>
      </c>
      <c r="V11" s="10">
        <f ca="1" t="shared" si="2"/>
        <v>-16.9391</v>
      </c>
      <c r="W11" s="10">
        <f ca="1" t="shared" si="2"/>
        <v>-213.83200000000002</v>
      </c>
      <c r="X11" s="10">
        <f ca="1" t="shared" si="2"/>
        <v>17.3739</v>
      </c>
    </row>
    <row r="12" spans="1:24" ht="12.75">
      <c r="A12" t="s">
        <v>94</v>
      </c>
      <c r="B12" s="1">
        <v>0</v>
      </c>
      <c r="G12">
        <v>8</v>
      </c>
      <c r="I12" s="10">
        <f ca="1" t="shared" si="3"/>
        <v>-0.23</v>
      </c>
      <c r="J12" s="18">
        <f ca="1" t="shared" si="0"/>
        <v>0.00191872</v>
      </c>
      <c r="K12" s="1"/>
      <c r="L12" s="1"/>
      <c r="M12" s="10">
        <f ca="1" t="shared" si="4"/>
        <v>-14642</v>
      </c>
      <c r="N12" s="10">
        <f ca="1" t="shared" si="1"/>
        <v>4.51875</v>
      </c>
      <c r="O12" s="10">
        <f ca="1" t="shared" si="1"/>
        <v>-10.872200000000001</v>
      </c>
      <c r="P12" s="10">
        <f ca="1" t="shared" si="1"/>
        <v>-5.53557</v>
      </c>
      <c r="Q12" s="10">
        <f ca="1" t="shared" si="1"/>
        <v>92.5811</v>
      </c>
      <c r="R12" s="10">
        <f ca="1" t="shared" si="1"/>
        <v>-10.872200000000001</v>
      </c>
      <c r="S12" s="10">
        <f ca="1" t="shared" si="2"/>
        <v>-11542.699999999999</v>
      </c>
      <c r="T12" s="10">
        <f ca="1" t="shared" si="2"/>
        <v>109.655</v>
      </c>
      <c r="U12" s="10">
        <f ca="1" t="shared" si="2"/>
        <v>15.6822</v>
      </c>
      <c r="V12" s="10">
        <f ca="1" t="shared" si="2"/>
        <v>-10.855599999999999</v>
      </c>
      <c r="W12" s="10">
        <f ca="1" t="shared" si="2"/>
        <v>-28.0674</v>
      </c>
      <c r="X12" s="10">
        <f ca="1" t="shared" si="2"/>
        <v>15.6822</v>
      </c>
    </row>
    <row r="13" spans="1:24" ht="12.75">
      <c r="A13" t="s">
        <v>0</v>
      </c>
      <c r="I13" s="10"/>
      <c r="J13" s="18"/>
      <c r="K13" s="18"/>
      <c r="L13" s="1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2.75">
      <c r="A14" t="s">
        <v>95</v>
      </c>
      <c r="B14" t="s">
        <v>96</v>
      </c>
      <c r="C14" t="s">
        <v>97</v>
      </c>
      <c r="D14" t="s">
        <v>98</v>
      </c>
      <c r="E14" t="s">
        <v>99</v>
      </c>
      <c r="I14" s="10"/>
      <c r="J14" s="18"/>
      <c r="K14" s="18"/>
      <c r="L14" s="1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" ht="12.75">
      <c r="A15" t="s">
        <v>100</v>
      </c>
      <c r="B15">
        <v>-154.094</v>
      </c>
    </row>
    <row r="16" spans="1:2" ht="12.75">
      <c r="A16" t="s">
        <v>101</v>
      </c>
      <c r="B16">
        <v>180</v>
      </c>
    </row>
    <row r="17" ht="12.75">
      <c r="A17" t="s">
        <v>0</v>
      </c>
    </row>
    <row r="18" ht="12.75">
      <c r="A18" t="s">
        <v>102</v>
      </c>
    </row>
    <row r="19" spans="1:2" ht="12.75">
      <c r="A19" t="s">
        <v>103</v>
      </c>
      <c r="B19">
        <v>0</v>
      </c>
    </row>
    <row r="20" spans="1:2" ht="12.75">
      <c r="A20" t="s">
        <v>104</v>
      </c>
      <c r="B20">
        <v>1</v>
      </c>
    </row>
    <row r="21" spans="1:2" ht="12.75">
      <c r="A21" t="s">
        <v>105</v>
      </c>
      <c r="B21">
        <v>1</v>
      </c>
    </row>
    <row r="22" spans="1:2" ht="12.75">
      <c r="A22" t="s">
        <v>106</v>
      </c>
      <c r="B22">
        <v>1</v>
      </c>
    </row>
    <row r="23" spans="1:2" ht="12.75">
      <c r="A23" t="s">
        <v>107</v>
      </c>
      <c r="B23">
        <v>0</v>
      </c>
    </row>
    <row r="24" spans="1:2" ht="12.75">
      <c r="A24" t="s">
        <v>108</v>
      </c>
      <c r="B24">
        <v>0</v>
      </c>
    </row>
    <row r="25" spans="1:2" ht="12.75">
      <c r="A25" t="s">
        <v>109</v>
      </c>
      <c r="B25">
        <v>0</v>
      </c>
    </row>
    <row r="26" spans="1:2" ht="12.75">
      <c r="A26" t="s">
        <v>110</v>
      </c>
      <c r="B26">
        <v>0</v>
      </c>
    </row>
    <row r="27" ht="12.75">
      <c r="A27" t="s">
        <v>111</v>
      </c>
    </row>
    <row r="28" spans="1:4" ht="12.75">
      <c r="A28" t="s">
        <v>111</v>
      </c>
      <c r="B28" t="s">
        <v>112</v>
      </c>
      <c r="C28" t="s">
        <v>113</v>
      </c>
      <c r="D28" t="s">
        <v>114</v>
      </c>
    </row>
    <row r="29" spans="2:4" ht="12.75">
      <c r="B29">
        <v>1</v>
      </c>
      <c r="C29" s="1">
        <v>-1.46435</v>
      </c>
      <c r="D29" s="1">
        <v>-1.14434</v>
      </c>
    </row>
    <row r="30" spans="2:4" ht="12.75">
      <c r="B30">
        <v>2</v>
      </c>
      <c r="C30" s="1">
        <v>-0.00427616</v>
      </c>
      <c r="D30" s="1">
        <v>-0.999611</v>
      </c>
    </row>
    <row r="31" spans="2:4" ht="12.75">
      <c r="B31">
        <v>3</v>
      </c>
      <c r="C31" s="1">
        <v>0.000482077</v>
      </c>
      <c r="D31" s="1">
        <v>0.0101784</v>
      </c>
    </row>
    <row r="32" spans="2:4" ht="12.75">
      <c r="B32">
        <v>4</v>
      </c>
      <c r="C32" s="1">
        <v>-0.000774239</v>
      </c>
      <c r="D32" s="1">
        <v>0.00140666</v>
      </c>
    </row>
    <row r="33" spans="2:4" ht="12.75">
      <c r="B33">
        <v>5</v>
      </c>
      <c r="C33" s="1">
        <v>-0.000551283</v>
      </c>
      <c r="D33" s="1">
        <v>-0.00117961</v>
      </c>
    </row>
    <row r="34" spans="2:4" ht="12.75">
      <c r="B34">
        <v>6</v>
      </c>
      <c r="C34" s="1">
        <v>0.0077792</v>
      </c>
      <c r="D34" s="1">
        <v>0.000270256</v>
      </c>
    </row>
    <row r="35" spans="2:4" ht="12.75">
      <c r="B35">
        <v>9</v>
      </c>
      <c r="C35" s="1">
        <v>-7.20658E-06</v>
      </c>
      <c r="D35" s="1">
        <v>1.75942E-05</v>
      </c>
    </row>
    <row r="36" spans="2:4" ht="12.75">
      <c r="B36">
        <v>10</v>
      </c>
      <c r="C36" s="1">
        <v>2.05631E-06</v>
      </c>
      <c r="D36" s="1">
        <v>7.21507E-05</v>
      </c>
    </row>
    <row r="37" spans="2:4" ht="12.75">
      <c r="B37">
        <v>12</v>
      </c>
      <c r="C37" s="1">
        <v>9.18584E-07</v>
      </c>
      <c r="D37" s="1">
        <v>5.61221E-07</v>
      </c>
    </row>
    <row r="38" spans="2:4" ht="12.75">
      <c r="B38">
        <v>15</v>
      </c>
      <c r="C38" s="1">
        <v>-3.09185E-07</v>
      </c>
      <c r="D38" s="1">
        <v>-6.63799E-07</v>
      </c>
    </row>
    <row r="39" spans="2:4" ht="12.75">
      <c r="B39">
        <v>18</v>
      </c>
      <c r="C39" s="1">
        <v>-1.1092E-05</v>
      </c>
      <c r="D39" s="1">
        <v>-2.34191E-06</v>
      </c>
    </row>
    <row r="40" spans="2:4" ht="12.75">
      <c r="B40">
        <v>20</v>
      </c>
      <c r="C40" s="1">
        <v>1.25432E-09</v>
      </c>
      <c r="D40" s="1">
        <v>6.31683E-09</v>
      </c>
    </row>
    <row r="41" spans="2:4" ht="12.75">
      <c r="B41">
        <v>21</v>
      </c>
      <c r="C41" s="1">
        <v>3.31441E-08</v>
      </c>
      <c r="D41" s="1">
        <v>-1.87715E-09</v>
      </c>
    </row>
    <row r="42" spans="2:4" ht="12.75">
      <c r="B42">
        <v>25</v>
      </c>
      <c r="C42" s="1">
        <v>2.96823E-09</v>
      </c>
      <c r="D42" s="1">
        <v>-7.75627E-09</v>
      </c>
    </row>
    <row r="43" spans="2:4" ht="12.75">
      <c r="B43">
        <v>27</v>
      </c>
      <c r="C43" s="1">
        <v>1.17936E-09</v>
      </c>
      <c r="D43" s="1">
        <v>-2.41567E-09</v>
      </c>
    </row>
    <row r="44" spans="2:4" ht="12.75">
      <c r="B44">
        <v>28</v>
      </c>
      <c r="C44" s="1">
        <v>2.27109E-09</v>
      </c>
      <c r="D44" s="1">
        <v>-1.91721E-09</v>
      </c>
    </row>
    <row r="45" spans="2:4" ht="12.75">
      <c r="B45">
        <v>30</v>
      </c>
      <c r="C45" s="1">
        <v>-3.53956E-10</v>
      </c>
      <c r="D45" s="1">
        <v>1.77913E-11</v>
      </c>
    </row>
    <row r="46" ht="12.75">
      <c r="A46" t="s">
        <v>0</v>
      </c>
    </row>
    <row r="47" ht="12.75">
      <c r="A47" t="s">
        <v>0</v>
      </c>
    </row>
    <row r="48" spans="1:3" ht="12.75">
      <c r="A48" t="s">
        <v>136</v>
      </c>
      <c r="B48" t="s">
        <v>83</v>
      </c>
      <c r="C48" t="s">
        <v>51</v>
      </c>
    </row>
    <row r="49" spans="1:2" ht="12.75">
      <c r="A49" t="s">
        <v>84</v>
      </c>
      <c r="B49">
        <v>4126500</v>
      </c>
    </row>
    <row r="50" spans="1:2" ht="12.75">
      <c r="A50" t="s">
        <v>85</v>
      </c>
      <c r="B50">
        <v>4126560</v>
      </c>
    </row>
    <row r="51" spans="1:2" ht="12.75">
      <c r="A51" t="s">
        <v>86</v>
      </c>
      <c r="B51">
        <v>125005</v>
      </c>
    </row>
    <row r="52" spans="1:2" ht="12.75">
      <c r="A52" t="s">
        <v>87</v>
      </c>
      <c r="B52">
        <v>2</v>
      </c>
    </row>
    <row r="53" spans="1:2" ht="12.75">
      <c r="A53" t="s">
        <v>88</v>
      </c>
      <c r="B53">
        <v>0</v>
      </c>
    </row>
    <row r="54" spans="1:2" ht="12.75">
      <c r="A54" t="s">
        <v>89</v>
      </c>
      <c r="B54">
        <v>0</v>
      </c>
    </row>
    <row r="55" spans="1:2" ht="12.75">
      <c r="A55" t="s">
        <v>90</v>
      </c>
      <c r="B55">
        <v>-0.02</v>
      </c>
    </row>
    <row r="56" spans="1:2" ht="12.75">
      <c r="A56" t="s">
        <v>91</v>
      </c>
      <c r="B56">
        <v>-61.8186</v>
      </c>
    </row>
    <row r="57" spans="1:2" ht="12.75">
      <c r="A57" t="s">
        <v>92</v>
      </c>
      <c r="B57" s="1">
        <v>0.000222257</v>
      </c>
    </row>
    <row r="58" spans="1:2" ht="12.75">
      <c r="A58" t="s">
        <v>93</v>
      </c>
      <c r="B58" s="1">
        <v>0</v>
      </c>
    </row>
    <row r="59" spans="1:2" ht="12.75">
      <c r="A59" t="s">
        <v>94</v>
      </c>
      <c r="B59" s="1">
        <v>0</v>
      </c>
    </row>
    <row r="60" ht="12.75">
      <c r="A60" t="s">
        <v>0</v>
      </c>
    </row>
    <row r="61" spans="1:5" ht="12.75">
      <c r="A61" t="s">
        <v>95</v>
      </c>
      <c r="B61" t="s">
        <v>96</v>
      </c>
      <c r="C61" t="s">
        <v>97</v>
      </c>
      <c r="D61" t="s">
        <v>98</v>
      </c>
      <c r="E61" t="s">
        <v>99</v>
      </c>
    </row>
    <row r="62" spans="1:2" ht="12.75">
      <c r="A62" t="s">
        <v>100</v>
      </c>
      <c r="B62">
        <v>-154.094</v>
      </c>
    </row>
    <row r="63" spans="1:2" ht="12.75">
      <c r="A63" t="s">
        <v>101</v>
      </c>
      <c r="B63">
        <v>180</v>
      </c>
    </row>
    <row r="64" ht="12.75">
      <c r="A64" t="s">
        <v>0</v>
      </c>
    </row>
    <row r="65" ht="12.75">
      <c r="A65" t="s">
        <v>102</v>
      </c>
    </row>
    <row r="66" spans="1:2" ht="12.75">
      <c r="A66" t="s">
        <v>103</v>
      </c>
      <c r="B66">
        <v>0</v>
      </c>
    </row>
    <row r="67" spans="1:2" ht="12.75">
      <c r="A67" t="s">
        <v>104</v>
      </c>
      <c r="B67">
        <v>1</v>
      </c>
    </row>
    <row r="68" spans="1:2" ht="12.75">
      <c r="A68" t="s">
        <v>105</v>
      </c>
      <c r="B68">
        <v>1</v>
      </c>
    </row>
    <row r="69" spans="1:2" ht="12.75">
      <c r="A69" t="s">
        <v>106</v>
      </c>
      <c r="B69">
        <v>1</v>
      </c>
    </row>
    <row r="70" spans="1:2" ht="12.75">
      <c r="A70" t="s">
        <v>107</v>
      </c>
      <c r="B70">
        <v>0</v>
      </c>
    </row>
    <row r="71" spans="1:2" ht="12.75">
      <c r="A71" t="s">
        <v>108</v>
      </c>
      <c r="B71">
        <v>0</v>
      </c>
    </row>
    <row r="72" spans="1:2" ht="12.75">
      <c r="A72" t="s">
        <v>109</v>
      </c>
      <c r="B72">
        <v>0</v>
      </c>
    </row>
    <row r="73" spans="1:2" ht="12.75">
      <c r="A73" t="s">
        <v>110</v>
      </c>
      <c r="B73">
        <v>0</v>
      </c>
    </row>
    <row r="74" ht="12.75">
      <c r="A74" t="s">
        <v>111</v>
      </c>
    </row>
    <row r="75" spans="1:4" ht="12.75">
      <c r="A75" t="s">
        <v>111</v>
      </c>
      <c r="B75" t="s">
        <v>112</v>
      </c>
      <c r="C75" t="s">
        <v>113</v>
      </c>
      <c r="D75" t="s">
        <v>114</v>
      </c>
    </row>
    <row r="76" spans="2:4" ht="12.75">
      <c r="B76">
        <v>1</v>
      </c>
      <c r="C76" s="1">
        <v>-12.5875</v>
      </c>
      <c r="D76" s="1">
        <v>-9.78419</v>
      </c>
    </row>
    <row r="77" spans="2:4" ht="12.75">
      <c r="B77">
        <v>2</v>
      </c>
      <c r="C77" s="1">
        <v>0.0205786</v>
      </c>
      <c r="D77" s="1">
        <v>-1.01159</v>
      </c>
    </row>
    <row r="78" spans="2:4" ht="12.75">
      <c r="B78">
        <v>3</v>
      </c>
      <c r="C78" s="1">
        <v>-0.00342875</v>
      </c>
      <c r="D78" s="1">
        <v>0.00726076</v>
      </c>
    </row>
    <row r="79" spans="2:4" ht="12.75">
      <c r="B79">
        <v>4</v>
      </c>
      <c r="C79" s="1">
        <v>-0.00193631</v>
      </c>
      <c r="D79" s="1">
        <v>0.00211758</v>
      </c>
    </row>
    <row r="80" spans="2:4" ht="12.75">
      <c r="B80">
        <v>5</v>
      </c>
      <c r="C80" s="1">
        <v>-0.0010201</v>
      </c>
      <c r="D80" s="1">
        <v>-0.00147055</v>
      </c>
    </row>
    <row r="81" spans="2:4" ht="12.75">
      <c r="B81">
        <v>6</v>
      </c>
      <c r="C81" s="1">
        <v>0.0737431</v>
      </c>
      <c r="D81" s="1">
        <v>-0.0169027</v>
      </c>
    </row>
    <row r="82" spans="2:4" ht="12.75">
      <c r="B82">
        <v>9</v>
      </c>
      <c r="C82" s="1">
        <v>6.13631E-05</v>
      </c>
      <c r="D82" s="1">
        <v>-2.4969E-05</v>
      </c>
    </row>
    <row r="83" spans="2:4" ht="12.75">
      <c r="B83">
        <v>10</v>
      </c>
      <c r="C83" s="1">
        <v>3.11612E-05</v>
      </c>
      <c r="D83" s="1">
        <v>9.19772E-05</v>
      </c>
    </row>
    <row r="84" spans="2:4" ht="12.75">
      <c r="B84">
        <v>12</v>
      </c>
      <c r="C84" s="1">
        <v>-3.04123E-06</v>
      </c>
      <c r="D84" s="1">
        <v>-1.95423E-05</v>
      </c>
    </row>
    <row r="85" spans="2:4" ht="12.75">
      <c r="B85">
        <v>15</v>
      </c>
      <c r="C85" s="1">
        <v>1.83061E-06</v>
      </c>
      <c r="D85" s="1">
        <v>-9.21193E-06</v>
      </c>
    </row>
    <row r="86" spans="2:4" ht="12.75">
      <c r="B86">
        <v>18</v>
      </c>
      <c r="C86" s="1">
        <v>-2.06335E-05</v>
      </c>
      <c r="D86" s="1">
        <v>6.53235E-05</v>
      </c>
    </row>
    <row r="87" spans="2:4" ht="12.75">
      <c r="B87">
        <v>20</v>
      </c>
      <c r="C87" s="1">
        <v>-3.1009E-07</v>
      </c>
      <c r="D87" s="1">
        <v>8.7916E-09</v>
      </c>
    </row>
    <row r="88" spans="2:4" ht="12.75">
      <c r="B88">
        <v>21</v>
      </c>
      <c r="C88" s="1">
        <v>3.79108E-07</v>
      </c>
      <c r="D88" s="1">
        <v>-4.51057E-07</v>
      </c>
    </row>
    <row r="89" spans="2:4" ht="12.75">
      <c r="B89">
        <v>25</v>
      </c>
      <c r="C89" s="1">
        <v>6.4452E-09</v>
      </c>
      <c r="D89" s="1">
        <v>1.42955E-08</v>
      </c>
    </row>
    <row r="90" spans="2:4" ht="12.75">
      <c r="B90">
        <v>27</v>
      </c>
      <c r="C90" s="1">
        <v>4.67726E-08</v>
      </c>
      <c r="D90" s="1">
        <v>-5.59477E-09</v>
      </c>
    </row>
    <row r="91" spans="2:4" ht="12.75">
      <c r="B91">
        <v>28</v>
      </c>
      <c r="C91" s="1">
        <v>-1.13124E-08</v>
      </c>
      <c r="D91" s="1">
        <v>-2.06573E-09</v>
      </c>
    </row>
    <row r="92" spans="2:4" ht="12.75">
      <c r="B92">
        <v>30</v>
      </c>
      <c r="C92" s="1">
        <v>-3.81411E-10</v>
      </c>
      <c r="D92" s="1">
        <v>-1.36321E-09</v>
      </c>
    </row>
    <row r="93" ht="12.75">
      <c r="A93" t="s">
        <v>0</v>
      </c>
    </row>
    <row r="94" ht="12.75">
      <c r="A94" t="s">
        <v>0</v>
      </c>
    </row>
    <row r="95" spans="1:3" ht="12.75">
      <c r="A95" t="s">
        <v>136</v>
      </c>
      <c r="B95" t="s">
        <v>83</v>
      </c>
      <c r="C95" t="s">
        <v>51</v>
      </c>
    </row>
    <row r="96" spans="1:2" ht="12.75">
      <c r="A96" t="s">
        <v>84</v>
      </c>
      <c r="B96">
        <v>4126500</v>
      </c>
    </row>
    <row r="97" spans="1:2" ht="12.75">
      <c r="A97" t="s">
        <v>85</v>
      </c>
      <c r="B97">
        <v>4126593</v>
      </c>
    </row>
    <row r="98" spans="1:2" ht="12.75">
      <c r="A98" t="s">
        <v>86</v>
      </c>
      <c r="B98">
        <v>125005</v>
      </c>
    </row>
    <row r="99" spans="1:2" ht="12.75">
      <c r="A99" t="s">
        <v>87</v>
      </c>
      <c r="B99">
        <v>2</v>
      </c>
    </row>
    <row r="100" spans="1:2" ht="12.75">
      <c r="A100" t="s">
        <v>88</v>
      </c>
      <c r="B100">
        <v>0</v>
      </c>
    </row>
    <row r="101" spans="1:2" ht="12.75">
      <c r="A101" t="s">
        <v>89</v>
      </c>
      <c r="B101">
        <v>0</v>
      </c>
    </row>
    <row r="102" spans="1:2" ht="12.75">
      <c r="A102" t="s">
        <v>90</v>
      </c>
      <c r="B102">
        <v>0.07</v>
      </c>
    </row>
    <row r="103" spans="1:2" ht="12.75">
      <c r="A103" t="s">
        <v>91</v>
      </c>
      <c r="B103">
        <v>114.6794</v>
      </c>
    </row>
    <row r="104" spans="1:2" ht="12.75">
      <c r="A104" t="s">
        <v>92</v>
      </c>
      <c r="B104" s="1">
        <v>0.000546471</v>
      </c>
    </row>
    <row r="105" spans="1:2" ht="12.75">
      <c r="A105" t="s">
        <v>93</v>
      </c>
      <c r="B105" s="1">
        <v>0</v>
      </c>
    </row>
    <row r="106" spans="1:2" ht="12.75">
      <c r="A106" t="s">
        <v>94</v>
      </c>
      <c r="B106" s="1">
        <v>0</v>
      </c>
    </row>
    <row r="107" ht="12.75">
      <c r="A107" t="s">
        <v>0</v>
      </c>
    </row>
    <row r="108" spans="1:5" ht="12.75">
      <c r="A108" t="s">
        <v>95</v>
      </c>
      <c r="B108" t="s">
        <v>96</v>
      </c>
      <c r="C108" t="s">
        <v>97</v>
      </c>
      <c r="D108" t="s">
        <v>98</v>
      </c>
      <c r="E108" t="s">
        <v>99</v>
      </c>
    </row>
    <row r="109" spans="1:2" ht="12.75">
      <c r="A109" t="s">
        <v>100</v>
      </c>
      <c r="B109">
        <v>-154.094</v>
      </c>
    </row>
    <row r="110" spans="1:2" ht="12.75">
      <c r="A110" t="s">
        <v>101</v>
      </c>
      <c r="B110">
        <v>180</v>
      </c>
    </row>
    <row r="111" ht="12.75">
      <c r="A111" t="s">
        <v>0</v>
      </c>
    </row>
    <row r="112" ht="12.75">
      <c r="A112" t="s">
        <v>102</v>
      </c>
    </row>
    <row r="113" spans="1:2" ht="12.75">
      <c r="A113" t="s">
        <v>103</v>
      </c>
      <c r="B113">
        <v>0</v>
      </c>
    </row>
    <row r="114" spans="1:2" ht="12.75">
      <c r="A114" t="s">
        <v>104</v>
      </c>
      <c r="B114">
        <v>1</v>
      </c>
    </row>
    <row r="115" spans="1:2" ht="12.75">
      <c r="A115" t="s">
        <v>105</v>
      </c>
      <c r="B115">
        <v>1</v>
      </c>
    </row>
    <row r="116" spans="1:2" ht="12.75">
      <c r="A116" t="s">
        <v>106</v>
      </c>
      <c r="B116">
        <v>1</v>
      </c>
    </row>
    <row r="117" spans="1:2" ht="12.75">
      <c r="A117" t="s">
        <v>107</v>
      </c>
      <c r="B117">
        <v>0</v>
      </c>
    </row>
    <row r="118" spans="1:2" ht="12.75">
      <c r="A118" t="s">
        <v>108</v>
      </c>
      <c r="B118">
        <v>0</v>
      </c>
    </row>
    <row r="119" spans="1:2" ht="12.75">
      <c r="A119" t="s">
        <v>109</v>
      </c>
      <c r="B119">
        <v>0</v>
      </c>
    </row>
    <row r="120" spans="1:2" ht="12.75">
      <c r="A120" t="s">
        <v>110</v>
      </c>
      <c r="B120">
        <v>0</v>
      </c>
    </row>
    <row r="121" ht="12.75">
      <c r="A121" t="s">
        <v>111</v>
      </c>
    </row>
    <row r="122" spans="1:4" ht="12.75">
      <c r="A122" t="s">
        <v>111</v>
      </c>
      <c r="B122" t="s">
        <v>112</v>
      </c>
      <c r="C122" t="s">
        <v>113</v>
      </c>
      <c r="D122" t="s">
        <v>114</v>
      </c>
    </row>
    <row r="123" spans="2:4" ht="12.75">
      <c r="B123">
        <v>1</v>
      </c>
      <c r="C123" s="1">
        <v>-5.10049</v>
      </c>
      <c r="D123" s="1">
        <v>-3.94377</v>
      </c>
    </row>
    <row r="124" spans="2:4" ht="12.75">
      <c r="B124">
        <v>2</v>
      </c>
      <c r="C124" s="1">
        <v>0.0303245</v>
      </c>
      <c r="D124" s="1">
        <v>0.996745</v>
      </c>
    </row>
    <row r="125" spans="2:4" ht="12.75">
      <c r="B125">
        <v>3</v>
      </c>
      <c r="C125" s="1">
        <v>-0.00488592</v>
      </c>
      <c r="D125" s="1">
        <v>-0.00911912</v>
      </c>
    </row>
    <row r="126" spans="2:4" ht="12.75">
      <c r="B126">
        <v>4</v>
      </c>
      <c r="C126" s="1">
        <v>0.000245376</v>
      </c>
      <c r="D126" s="1">
        <v>-0.000504328</v>
      </c>
    </row>
    <row r="127" spans="2:4" ht="12.75">
      <c r="B127">
        <v>5</v>
      </c>
      <c r="C127" s="1">
        <v>3.30177E-05</v>
      </c>
      <c r="D127" s="1">
        <v>0.00113827</v>
      </c>
    </row>
    <row r="128" spans="2:4" ht="12.75">
      <c r="B128">
        <v>6</v>
      </c>
      <c r="C128" s="1">
        <v>0.0287545</v>
      </c>
      <c r="D128" s="1">
        <v>-0.00419063</v>
      </c>
    </row>
    <row r="129" spans="2:4" ht="12.75">
      <c r="B129">
        <v>9</v>
      </c>
      <c r="C129" s="1">
        <v>-3.28591E-05</v>
      </c>
      <c r="D129" s="1">
        <v>-6.09936E-05</v>
      </c>
    </row>
    <row r="130" spans="2:4" ht="12.75">
      <c r="B130">
        <v>10</v>
      </c>
      <c r="C130" s="1">
        <v>6.70165E-06</v>
      </c>
      <c r="D130" s="1">
        <v>-6.55441E-05</v>
      </c>
    </row>
    <row r="131" spans="2:4" ht="12.75">
      <c r="B131">
        <v>12</v>
      </c>
      <c r="C131" s="1">
        <v>2.07415E-05</v>
      </c>
      <c r="D131" s="1">
        <v>3.02225E-05</v>
      </c>
    </row>
    <row r="132" spans="2:4" ht="12.75">
      <c r="B132">
        <v>15</v>
      </c>
      <c r="C132" s="1">
        <v>-1.38198E-06</v>
      </c>
      <c r="D132" s="1">
        <v>-1.25969E-06</v>
      </c>
    </row>
    <row r="133" spans="2:4" ht="12.75">
      <c r="B133">
        <v>18</v>
      </c>
      <c r="C133" s="1">
        <v>2.53481E-06</v>
      </c>
      <c r="D133" s="1">
        <v>1.82501E-05</v>
      </c>
    </row>
    <row r="134" spans="2:4" ht="12.75">
      <c r="B134">
        <v>20</v>
      </c>
      <c r="C134" s="1">
        <v>4.04131E-07</v>
      </c>
      <c r="D134" s="1">
        <v>9.63297E-08</v>
      </c>
    </row>
    <row r="135" spans="2:4" ht="12.75">
      <c r="B135">
        <v>21</v>
      </c>
      <c r="C135" s="1">
        <v>1.20487E-07</v>
      </c>
      <c r="D135" s="1">
        <v>2.49503E-07</v>
      </c>
    </row>
    <row r="136" spans="2:4" ht="12.75">
      <c r="B136">
        <v>25</v>
      </c>
      <c r="C136" s="1">
        <v>3.25056E-09</v>
      </c>
      <c r="D136" s="1">
        <v>3.06333E-09</v>
      </c>
    </row>
    <row r="137" spans="2:4" ht="12.75">
      <c r="B137">
        <v>27</v>
      </c>
      <c r="C137" s="1">
        <v>5.43848E-09</v>
      </c>
      <c r="D137" s="1">
        <v>2.00223E-08</v>
      </c>
    </row>
    <row r="138" spans="2:4" ht="12.75">
      <c r="B138">
        <v>28</v>
      </c>
      <c r="C138" s="1">
        <v>3.68156E-09</v>
      </c>
      <c r="D138" s="1">
        <v>2.77331E-09</v>
      </c>
    </row>
    <row r="139" spans="2:4" ht="12.75">
      <c r="B139">
        <v>30</v>
      </c>
      <c r="C139" s="1">
        <v>8.99352E-10</v>
      </c>
      <c r="D139" s="1">
        <v>-8.13853E-10</v>
      </c>
    </row>
    <row r="140" ht="12.75">
      <c r="A140" t="s">
        <v>0</v>
      </c>
    </row>
    <row r="141" ht="12.75">
      <c r="A141" t="s">
        <v>0</v>
      </c>
    </row>
    <row r="142" spans="1:3" ht="12.75">
      <c r="A142" t="s">
        <v>136</v>
      </c>
      <c r="B142" t="s">
        <v>83</v>
      </c>
      <c r="C142" t="s">
        <v>51</v>
      </c>
    </row>
    <row r="143" spans="1:2" ht="12.75">
      <c r="A143" t="s">
        <v>84</v>
      </c>
      <c r="B143">
        <v>4126500</v>
      </c>
    </row>
    <row r="144" spans="1:2" ht="12.75">
      <c r="A144" t="s">
        <v>85</v>
      </c>
      <c r="B144">
        <v>4126626</v>
      </c>
    </row>
    <row r="145" spans="1:2" ht="12.75">
      <c r="A145" t="s">
        <v>86</v>
      </c>
      <c r="B145">
        <v>125005</v>
      </c>
    </row>
    <row r="146" spans="1:2" ht="12.75">
      <c r="A146" t="s">
        <v>87</v>
      </c>
      <c r="B146">
        <v>2</v>
      </c>
    </row>
    <row r="147" spans="1:2" ht="12.75">
      <c r="A147" t="s">
        <v>88</v>
      </c>
      <c r="B147">
        <v>0</v>
      </c>
    </row>
    <row r="148" spans="1:2" ht="12.75">
      <c r="A148" t="s">
        <v>89</v>
      </c>
      <c r="B148">
        <v>0</v>
      </c>
    </row>
    <row r="149" spans="1:2" ht="12.75">
      <c r="A149" t="s">
        <v>90</v>
      </c>
      <c r="B149">
        <v>0.15</v>
      </c>
    </row>
    <row r="150" spans="1:2" ht="12.75">
      <c r="A150" t="s">
        <v>91</v>
      </c>
      <c r="B150">
        <v>114.96</v>
      </c>
    </row>
    <row r="151" spans="1:2" ht="12.75">
      <c r="A151" t="s">
        <v>92</v>
      </c>
      <c r="B151" s="1">
        <v>0.00130986</v>
      </c>
    </row>
    <row r="152" spans="1:2" ht="12.75">
      <c r="A152" t="s">
        <v>93</v>
      </c>
      <c r="B152" s="1">
        <v>0</v>
      </c>
    </row>
    <row r="153" spans="1:2" ht="12.75">
      <c r="A153" t="s">
        <v>94</v>
      </c>
      <c r="B153" s="1">
        <v>0</v>
      </c>
    </row>
    <row r="154" ht="12.75">
      <c r="A154" t="s">
        <v>0</v>
      </c>
    </row>
    <row r="155" spans="1:5" ht="12.75">
      <c r="A155" t="s">
        <v>95</v>
      </c>
      <c r="B155" t="s">
        <v>96</v>
      </c>
      <c r="C155" t="s">
        <v>97</v>
      </c>
      <c r="D155" t="s">
        <v>98</v>
      </c>
      <c r="E155" t="s">
        <v>99</v>
      </c>
    </row>
    <row r="156" spans="1:2" ht="12.75">
      <c r="A156" t="s">
        <v>100</v>
      </c>
      <c r="B156">
        <v>-154.094</v>
      </c>
    </row>
    <row r="157" spans="1:2" ht="12.75">
      <c r="A157" t="s">
        <v>101</v>
      </c>
      <c r="B157">
        <v>180</v>
      </c>
    </row>
    <row r="158" ht="12.75">
      <c r="A158" t="s">
        <v>0</v>
      </c>
    </row>
    <row r="159" ht="12.75">
      <c r="A159" t="s">
        <v>102</v>
      </c>
    </row>
    <row r="160" spans="1:2" ht="12.75">
      <c r="A160" t="s">
        <v>103</v>
      </c>
      <c r="B160">
        <v>0</v>
      </c>
    </row>
    <row r="161" spans="1:2" ht="12.75">
      <c r="A161" t="s">
        <v>104</v>
      </c>
      <c r="B161">
        <v>1</v>
      </c>
    </row>
    <row r="162" spans="1:2" ht="12.75">
      <c r="A162" t="s">
        <v>105</v>
      </c>
      <c r="B162">
        <v>1</v>
      </c>
    </row>
    <row r="163" spans="1:2" ht="12.75">
      <c r="A163" t="s">
        <v>106</v>
      </c>
      <c r="B163">
        <v>1</v>
      </c>
    </row>
    <row r="164" spans="1:2" ht="12.75">
      <c r="A164" t="s">
        <v>107</v>
      </c>
      <c r="B164">
        <v>0</v>
      </c>
    </row>
    <row r="165" spans="1:2" ht="12.75">
      <c r="A165" t="s">
        <v>108</v>
      </c>
      <c r="B165">
        <v>0</v>
      </c>
    </row>
    <row r="166" spans="1:2" ht="12.75">
      <c r="A166" t="s">
        <v>109</v>
      </c>
      <c r="B166">
        <v>0</v>
      </c>
    </row>
    <row r="167" spans="1:2" ht="12.75">
      <c r="A167" t="s">
        <v>110</v>
      </c>
      <c r="B167">
        <v>0</v>
      </c>
    </row>
    <row r="168" ht="12.75">
      <c r="A168" t="s">
        <v>111</v>
      </c>
    </row>
    <row r="169" spans="1:4" ht="12.75">
      <c r="A169" t="s">
        <v>111</v>
      </c>
      <c r="B169" t="s">
        <v>112</v>
      </c>
      <c r="C169" t="s">
        <v>113</v>
      </c>
      <c r="D169" t="s">
        <v>114</v>
      </c>
    </row>
    <row r="170" spans="2:4" ht="12.75">
      <c r="B170">
        <v>1</v>
      </c>
      <c r="C170" s="1">
        <v>-2.1279</v>
      </c>
      <c r="D170" s="1">
        <v>-1.64664</v>
      </c>
    </row>
    <row r="171" spans="2:4" ht="12.75">
      <c r="B171">
        <v>2</v>
      </c>
      <c r="C171" s="1">
        <v>0.0168687</v>
      </c>
      <c r="D171" s="1">
        <v>1.00147</v>
      </c>
    </row>
    <row r="172" spans="2:4" ht="12.75">
      <c r="B172">
        <v>3</v>
      </c>
      <c r="C172" s="1">
        <v>-0.00237144</v>
      </c>
      <c r="D172" s="1">
        <v>-0.00999915</v>
      </c>
    </row>
    <row r="173" spans="2:4" ht="12.75">
      <c r="B173">
        <v>4</v>
      </c>
      <c r="C173" s="1">
        <v>0.000713999</v>
      </c>
      <c r="D173" s="1">
        <v>-0.00133322</v>
      </c>
    </row>
    <row r="174" spans="2:4" ht="12.75">
      <c r="B174">
        <v>5</v>
      </c>
      <c r="C174" s="1">
        <v>0.000427285</v>
      </c>
      <c r="D174" s="1">
        <v>0.000953376</v>
      </c>
    </row>
    <row r="175" spans="2:4" ht="12.75">
      <c r="B175">
        <v>6</v>
      </c>
      <c r="C175" s="1">
        <v>0.0119907</v>
      </c>
      <c r="D175" s="1">
        <v>-0.00300407</v>
      </c>
    </row>
    <row r="176" spans="2:4" ht="12.75">
      <c r="B176">
        <v>9</v>
      </c>
      <c r="C176" s="1">
        <v>-8.1597E-06</v>
      </c>
      <c r="D176" s="1">
        <v>-2.86354E-05</v>
      </c>
    </row>
    <row r="177" spans="2:4" ht="12.75">
      <c r="B177">
        <v>10</v>
      </c>
      <c r="C177" s="1">
        <v>-4.07001E-06</v>
      </c>
      <c r="D177" s="1">
        <v>-6.88714E-05</v>
      </c>
    </row>
    <row r="178" spans="2:4" ht="12.75">
      <c r="B178">
        <v>12</v>
      </c>
      <c r="C178" s="1">
        <v>2.97762E-06</v>
      </c>
      <c r="D178" s="1">
        <v>7.18293E-06</v>
      </c>
    </row>
    <row r="179" spans="2:4" ht="12.75">
      <c r="B179">
        <v>15</v>
      </c>
      <c r="C179" s="1">
        <v>-6.34699E-07</v>
      </c>
      <c r="D179" s="1">
        <v>1.12909E-07</v>
      </c>
    </row>
    <row r="180" spans="2:4" ht="12.75">
      <c r="B180">
        <v>18</v>
      </c>
      <c r="C180" s="1">
        <v>3.69913E-06</v>
      </c>
      <c r="D180" s="1">
        <v>1.01904E-05</v>
      </c>
    </row>
    <row r="181" spans="2:4" ht="12.75">
      <c r="B181">
        <v>20</v>
      </c>
      <c r="C181" s="1">
        <v>1.56606E-07</v>
      </c>
      <c r="D181" s="1">
        <v>-2.34804E-08</v>
      </c>
    </row>
    <row r="182" spans="2:4" ht="12.75">
      <c r="B182">
        <v>21</v>
      </c>
      <c r="C182" s="1">
        <v>3.58454E-08</v>
      </c>
      <c r="D182" s="1">
        <v>4.03594E-08</v>
      </c>
    </row>
    <row r="183" spans="2:4" ht="12.75">
      <c r="B183">
        <v>25</v>
      </c>
      <c r="C183" s="1">
        <v>4.49128E-09</v>
      </c>
      <c r="D183" s="1">
        <v>8.81387E-09</v>
      </c>
    </row>
    <row r="184" spans="2:4" ht="12.75">
      <c r="B184">
        <v>27</v>
      </c>
      <c r="C184" s="1">
        <v>-8.41292E-09</v>
      </c>
      <c r="D184" s="1">
        <v>7.77002E-09</v>
      </c>
    </row>
    <row r="185" spans="2:4" ht="12.75">
      <c r="B185">
        <v>28</v>
      </c>
      <c r="C185" s="1">
        <v>2.87287E-09</v>
      </c>
      <c r="D185" s="1">
        <v>6.95658E-10</v>
      </c>
    </row>
    <row r="186" spans="2:4" ht="12.75">
      <c r="B186">
        <v>30</v>
      </c>
      <c r="C186" s="1">
        <v>3.82321E-10</v>
      </c>
      <c r="D186" s="1">
        <v>2.16201E-10</v>
      </c>
    </row>
    <row r="187" ht="12.75">
      <c r="A187" t="s">
        <v>0</v>
      </c>
    </row>
    <row r="188" ht="12.75">
      <c r="A188" t="s">
        <v>0</v>
      </c>
    </row>
    <row r="189" spans="1:3" ht="12.75">
      <c r="A189" t="s">
        <v>136</v>
      </c>
      <c r="B189" t="s">
        <v>83</v>
      </c>
      <c r="C189" t="s">
        <v>51</v>
      </c>
    </row>
    <row r="190" spans="1:2" ht="12.75">
      <c r="A190" t="s">
        <v>84</v>
      </c>
      <c r="B190">
        <v>4126500</v>
      </c>
    </row>
    <row r="191" spans="1:2" ht="12.75">
      <c r="A191" t="s">
        <v>85</v>
      </c>
      <c r="B191">
        <v>4126659</v>
      </c>
    </row>
    <row r="192" spans="1:2" ht="12.75">
      <c r="A192" t="s">
        <v>86</v>
      </c>
      <c r="B192">
        <v>125005</v>
      </c>
    </row>
    <row r="193" spans="1:2" ht="12.75">
      <c r="A193" t="s">
        <v>87</v>
      </c>
      <c r="B193">
        <v>2</v>
      </c>
    </row>
    <row r="194" spans="1:2" ht="12.75">
      <c r="A194" t="s">
        <v>88</v>
      </c>
      <c r="B194">
        <v>0</v>
      </c>
    </row>
    <row r="195" spans="1:2" ht="12.75">
      <c r="A195" t="s">
        <v>89</v>
      </c>
      <c r="B195">
        <v>0</v>
      </c>
    </row>
    <row r="196" spans="1:2" ht="12.75">
      <c r="A196" t="s">
        <v>90</v>
      </c>
      <c r="B196">
        <v>0.25</v>
      </c>
    </row>
    <row r="197" spans="1:2" ht="12.75">
      <c r="A197" t="s">
        <v>91</v>
      </c>
      <c r="B197">
        <v>115.1396</v>
      </c>
    </row>
    <row r="198" spans="1:2" ht="12.75">
      <c r="A198" t="s">
        <v>92</v>
      </c>
      <c r="B198" s="1">
        <v>0.00208064</v>
      </c>
    </row>
    <row r="199" spans="1:2" ht="12.75">
      <c r="A199" t="s">
        <v>93</v>
      </c>
      <c r="B199" s="1">
        <v>0</v>
      </c>
    </row>
    <row r="200" spans="1:2" ht="12.75">
      <c r="A200" t="s">
        <v>94</v>
      </c>
      <c r="B200" s="1">
        <v>0</v>
      </c>
    </row>
    <row r="201" ht="12.75">
      <c r="A201" t="s">
        <v>0</v>
      </c>
    </row>
    <row r="202" spans="1:5" ht="12.75">
      <c r="A202" t="s">
        <v>95</v>
      </c>
      <c r="B202" t="s">
        <v>96</v>
      </c>
      <c r="C202" t="s">
        <v>97</v>
      </c>
      <c r="D202" t="s">
        <v>98</v>
      </c>
      <c r="E202" t="s">
        <v>99</v>
      </c>
    </row>
    <row r="203" spans="1:2" ht="12.75">
      <c r="A203" t="s">
        <v>100</v>
      </c>
      <c r="B203">
        <v>-154.094</v>
      </c>
    </row>
    <row r="204" spans="1:2" ht="12.75">
      <c r="A204" t="s">
        <v>101</v>
      </c>
      <c r="B204">
        <v>180</v>
      </c>
    </row>
    <row r="205" ht="12.75">
      <c r="A205" t="s">
        <v>0</v>
      </c>
    </row>
    <row r="206" ht="12.75">
      <c r="A206" t="s">
        <v>102</v>
      </c>
    </row>
    <row r="207" spans="1:2" ht="12.75">
      <c r="A207" t="s">
        <v>103</v>
      </c>
      <c r="B207">
        <v>0</v>
      </c>
    </row>
    <row r="208" spans="1:2" ht="12.75">
      <c r="A208" t="s">
        <v>104</v>
      </c>
      <c r="B208">
        <v>1</v>
      </c>
    </row>
    <row r="209" spans="1:2" ht="12.75">
      <c r="A209" t="s">
        <v>105</v>
      </c>
      <c r="B209">
        <v>1</v>
      </c>
    </row>
    <row r="210" spans="1:2" ht="12.75">
      <c r="A210" t="s">
        <v>106</v>
      </c>
      <c r="B210">
        <v>1</v>
      </c>
    </row>
    <row r="211" spans="1:2" ht="12.75">
      <c r="A211" t="s">
        <v>107</v>
      </c>
      <c r="B211">
        <v>0</v>
      </c>
    </row>
    <row r="212" spans="1:2" ht="12.75">
      <c r="A212" t="s">
        <v>108</v>
      </c>
      <c r="B212">
        <v>0</v>
      </c>
    </row>
    <row r="213" spans="1:2" ht="12.75">
      <c r="A213" t="s">
        <v>109</v>
      </c>
      <c r="B213">
        <v>0</v>
      </c>
    </row>
    <row r="214" spans="1:2" ht="12.75">
      <c r="A214" t="s">
        <v>110</v>
      </c>
      <c r="B214">
        <v>0</v>
      </c>
    </row>
    <row r="215" ht="12.75">
      <c r="A215" t="s">
        <v>111</v>
      </c>
    </row>
    <row r="216" spans="1:4" ht="12.75">
      <c r="A216" t="s">
        <v>111</v>
      </c>
      <c r="B216" t="s">
        <v>112</v>
      </c>
      <c r="C216" t="s">
        <v>113</v>
      </c>
      <c r="D216" t="s">
        <v>114</v>
      </c>
    </row>
    <row r="217" spans="2:4" ht="12.75">
      <c r="B217">
        <v>1</v>
      </c>
      <c r="C217" s="1">
        <v>-1.33368</v>
      </c>
      <c r="D217" s="1">
        <v>-1.03067</v>
      </c>
    </row>
    <row r="218" spans="2:4" ht="12.75">
      <c r="B218">
        <v>2</v>
      </c>
      <c r="C218" s="1">
        <v>0.0135204</v>
      </c>
      <c r="D218" s="1">
        <v>1.00028</v>
      </c>
    </row>
    <row r="219" spans="2:4" ht="12.75">
      <c r="B219">
        <v>3</v>
      </c>
      <c r="C219" s="1">
        <v>-0.00239408</v>
      </c>
      <c r="D219" s="1">
        <v>-0.0103967</v>
      </c>
    </row>
    <row r="220" spans="2:4" ht="12.75">
      <c r="B220">
        <v>4</v>
      </c>
      <c r="C220" s="1">
        <v>0.000674172</v>
      </c>
      <c r="D220" s="1">
        <v>-0.00131562</v>
      </c>
    </row>
    <row r="221" spans="2:4" ht="12.75">
      <c r="B221">
        <v>5</v>
      </c>
      <c r="C221" s="1">
        <v>0.000468266</v>
      </c>
      <c r="D221" s="1">
        <v>0.00104257</v>
      </c>
    </row>
    <row r="222" spans="2:4" ht="12.75">
      <c r="B222">
        <v>6</v>
      </c>
      <c r="C222" s="1">
        <v>0.00882902</v>
      </c>
      <c r="D222" s="1">
        <v>-0.0017319</v>
      </c>
    </row>
    <row r="223" spans="2:4" ht="12.75">
      <c r="B223">
        <v>9</v>
      </c>
      <c r="C223" s="1">
        <v>-1.93719E-05</v>
      </c>
      <c r="D223" s="1">
        <v>-5.40953E-05</v>
      </c>
    </row>
    <row r="224" spans="2:4" ht="12.75">
      <c r="B224">
        <v>10</v>
      </c>
      <c r="C224" s="1">
        <v>6.41164E-07</v>
      </c>
      <c r="D224" s="1">
        <v>-7.25989E-05</v>
      </c>
    </row>
    <row r="225" spans="2:4" ht="12.75">
      <c r="B225">
        <v>12</v>
      </c>
      <c r="C225" s="1">
        <v>-3.70156E-06</v>
      </c>
      <c r="D225" s="1">
        <v>-1.41738E-06</v>
      </c>
    </row>
    <row r="226" spans="2:4" ht="12.75">
      <c r="B226">
        <v>15</v>
      </c>
      <c r="C226" s="1">
        <v>-5.91437E-07</v>
      </c>
      <c r="D226" s="1">
        <v>3.21124E-07</v>
      </c>
    </row>
    <row r="227" spans="2:4" ht="12.75">
      <c r="B227">
        <v>18</v>
      </c>
      <c r="C227" s="1">
        <v>3.5459E-06</v>
      </c>
      <c r="D227" s="1">
        <v>5.90986E-06</v>
      </c>
    </row>
    <row r="228" spans="2:4" ht="12.75">
      <c r="B228">
        <v>20</v>
      </c>
      <c r="C228" s="1">
        <v>-4.60996E-08</v>
      </c>
      <c r="D228" s="1">
        <v>-1.07912E-07</v>
      </c>
    </row>
    <row r="229" spans="2:4" ht="12.75">
      <c r="B229">
        <v>21</v>
      </c>
      <c r="C229" s="1">
        <v>6.17988E-08</v>
      </c>
      <c r="D229" s="1">
        <v>-2.08243E-08</v>
      </c>
    </row>
    <row r="230" spans="2:4" ht="12.75">
      <c r="B230">
        <v>25</v>
      </c>
      <c r="C230" s="1">
        <v>-5.81057E-10</v>
      </c>
      <c r="D230" s="1">
        <v>1.20767E-09</v>
      </c>
    </row>
    <row r="231" spans="2:4" ht="12.75">
      <c r="B231">
        <v>27</v>
      </c>
      <c r="C231" s="1">
        <v>1.2933E-09</v>
      </c>
      <c r="D231" s="1">
        <v>-1.57777E-09</v>
      </c>
    </row>
    <row r="232" spans="2:4" ht="12.75">
      <c r="B232">
        <v>28</v>
      </c>
      <c r="C232" s="1">
        <v>-4.61777E-10</v>
      </c>
      <c r="D232" s="1">
        <v>-7.28441E-10</v>
      </c>
    </row>
    <row r="233" spans="2:4" ht="12.75">
      <c r="B233">
        <v>30</v>
      </c>
      <c r="C233" s="1">
        <v>1.90858E-10</v>
      </c>
      <c r="D233" s="1">
        <v>-1.04267E-10</v>
      </c>
    </row>
    <row r="234" ht="12.75">
      <c r="A234" t="s">
        <v>0</v>
      </c>
    </row>
    <row r="235" ht="12.75">
      <c r="A235" t="s">
        <v>0</v>
      </c>
    </row>
    <row r="236" spans="1:3" ht="12.75">
      <c r="A236" t="s">
        <v>136</v>
      </c>
      <c r="B236" t="s">
        <v>83</v>
      </c>
      <c r="C236" t="s">
        <v>51</v>
      </c>
    </row>
    <row r="237" spans="1:2" ht="12.75">
      <c r="A237" t="s">
        <v>84</v>
      </c>
      <c r="B237">
        <v>4126500</v>
      </c>
    </row>
    <row r="238" spans="1:2" ht="12.75">
      <c r="A238" t="s">
        <v>85</v>
      </c>
      <c r="B238">
        <v>4126694</v>
      </c>
    </row>
    <row r="239" spans="1:2" ht="12.75">
      <c r="A239" t="s">
        <v>86</v>
      </c>
      <c r="B239">
        <v>125005</v>
      </c>
    </row>
    <row r="240" spans="1:2" ht="12.75">
      <c r="A240" t="s">
        <v>87</v>
      </c>
      <c r="B240">
        <v>2</v>
      </c>
    </row>
    <row r="241" spans="1:2" ht="12.75">
      <c r="A241" t="s">
        <v>88</v>
      </c>
      <c r="B241">
        <v>0</v>
      </c>
    </row>
    <row r="242" spans="1:2" ht="12.75">
      <c r="A242" t="s">
        <v>89</v>
      </c>
      <c r="B242">
        <v>0</v>
      </c>
    </row>
    <row r="243" spans="1:2" ht="12.75">
      <c r="A243" t="s">
        <v>90</v>
      </c>
      <c r="B243">
        <v>0.16</v>
      </c>
    </row>
    <row r="244" spans="1:2" ht="12.75">
      <c r="A244" t="s">
        <v>91</v>
      </c>
      <c r="B244">
        <v>115.0024</v>
      </c>
    </row>
    <row r="245" spans="1:2" ht="12.75">
      <c r="A245" t="s">
        <v>92</v>
      </c>
      <c r="B245" s="1">
        <v>0.00131095</v>
      </c>
    </row>
    <row r="246" spans="1:2" ht="12.75">
      <c r="A246" t="s">
        <v>93</v>
      </c>
      <c r="B246" s="1">
        <v>0</v>
      </c>
    </row>
    <row r="247" spans="1:2" ht="12.75">
      <c r="A247" t="s">
        <v>94</v>
      </c>
      <c r="B247" s="1">
        <v>0</v>
      </c>
    </row>
    <row r="248" ht="12.75">
      <c r="A248" t="s">
        <v>0</v>
      </c>
    </row>
    <row r="249" spans="1:5" ht="12.75">
      <c r="A249" t="s">
        <v>95</v>
      </c>
      <c r="B249" t="s">
        <v>96</v>
      </c>
      <c r="C249" t="s">
        <v>97</v>
      </c>
      <c r="D249" t="s">
        <v>98</v>
      </c>
      <c r="E249" t="s">
        <v>99</v>
      </c>
    </row>
    <row r="250" spans="1:2" ht="12.75">
      <c r="A250" t="s">
        <v>100</v>
      </c>
      <c r="B250">
        <v>-154.094</v>
      </c>
    </row>
    <row r="251" spans="1:2" ht="12.75">
      <c r="A251" t="s">
        <v>101</v>
      </c>
      <c r="B251">
        <v>180</v>
      </c>
    </row>
    <row r="252" ht="12.75">
      <c r="A252" t="s">
        <v>0</v>
      </c>
    </row>
    <row r="253" ht="12.75">
      <c r="A253" t="s">
        <v>102</v>
      </c>
    </row>
    <row r="254" spans="1:2" ht="12.75">
      <c r="A254" t="s">
        <v>103</v>
      </c>
      <c r="B254">
        <v>0</v>
      </c>
    </row>
    <row r="255" spans="1:2" ht="12.75">
      <c r="A255" t="s">
        <v>104</v>
      </c>
      <c r="B255">
        <v>1</v>
      </c>
    </row>
    <row r="256" spans="1:2" ht="12.75">
      <c r="A256" t="s">
        <v>105</v>
      </c>
      <c r="B256">
        <v>1</v>
      </c>
    </row>
    <row r="257" spans="1:2" ht="12.75">
      <c r="A257" t="s">
        <v>106</v>
      </c>
      <c r="B257">
        <v>1</v>
      </c>
    </row>
    <row r="258" spans="1:2" ht="12.75">
      <c r="A258" t="s">
        <v>107</v>
      </c>
      <c r="B258">
        <v>0</v>
      </c>
    </row>
    <row r="259" spans="1:2" ht="12.75">
      <c r="A259" t="s">
        <v>108</v>
      </c>
      <c r="B259">
        <v>0</v>
      </c>
    </row>
    <row r="260" spans="1:2" ht="12.75">
      <c r="A260" t="s">
        <v>109</v>
      </c>
      <c r="B260">
        <v>0</v>
      </c>
    </row>
    <row r="261" spans="1:2" ht="12.75">
      <c r="A261" t="s">
        <v>110</v>
      </c>
      <c r="B261">
        <v>0</v>
      </c>
    </row>
    <row r="262" ht="12.75">
      <c r="A262" t="s">
        <v>111</v>
      </c>
    </row>
    <row r="263" spans="1:4" ht="12.75">
      <c r="A263" t="s">
        <v>111</v>
      </c>
      <c r="B263" t="s">
        <v>112</v>
      </c>
      <c r="C263" t="s">
        <v>113</v>
      </c>
      <c r="D263" t="s">
        <v>114</v>
      </c>
    </row>
    <row r="264" spans="2:4" ht="12.75">
      <c r="B264">
        <v>1</v>
      </c>
      <c r="C264" s="1">
        <v>-2.12244</v>
      </c>
      <c r="D264" s="1">
        <v>-1.64172</v>
      </c>
    </row>
    <row r="265" spans="2:4" ht="12.75">
      <c r="B265">
        <v>2</v>
      </c>
      <c r="C265" s="1">
        <v>0.0153889</v>
      </c>
      <c r="D265" s="1">
        <v>0.998924</v>
      </c>
    </row>
    <row r="266" spans="2:4" ht="12.75">
      <c r="B266">
        <v>3</v>
      </c>
      <c r="C266" s="1">
        <v>-0.00187864</v>
      </c>
      <c r="D266" s="1">
        <v>-0.0108656</v>
      </c>
    </row>
    <row r="267" spans="2:4" ht="12.75">
      <c r="B267">
        <v>4</v>
      </c>
      <c r="C267" s="1">
        <v>0.000570383</v>
      </c>
      <c r="D267" s="1">
        <v>-0.000975398</v>
      </c>
    </row>
    <row r="268" spans="2:4" ht="12.75">
      <c r="B268">
        <v>5</v>
      </c>
      <c r="C268" s="1">
        <v>0.000418558</v>
      </c>
      <c r="D268" s="1">
        <v>0.00106924</v>
      </c>
    </row>
    <row r="269" spans="2:4" ht="12.75">
      <c r="B269">
        <v>6</v>
      </c>
      <c r="C269" s="1">
        <v>0.0129218</v>
      </c>
      <c r="D269" s="1">
        <v>-0.00219293</v>
      </c>
    </row>
    <row r="270" spans="2:4" ht="12.75">
      <c r="B270">
        <v>9</v>
      </c>
      <c r="C270" s="1">
        <v>-5.54864E-07</v>
      </c>
      <c r="D270" s="1">
        <v>3.18582E-05</v>
      </c>
    </row>
    <row r="271" spans="2:4" ht="12.75">
      <c r="B271">
        <v>10</v>
      </c>
      <c r="C271" s="1">
        <v>6.37274E-06</v>
      </c>
      <c r="D271" s="1">
        <v>-6.60264E-05</v>
      </c>
    </row>
    <row r="272" spans="2:4" ht="12.75">
      <c r="B272">
        <v>12</v>
      </c>
      <c r="C272" s="1">
        <v>-2.38369E-06</v>
      </c>
      <c r="D272" s="1">
        <v>6.52444E-07</v>
      </c>
    </row>
    <row r="273" spans="2:4" ht="12.75">
      <c r="B273">
        <v>15</v>
      </c>
      <c r="C273" s="1">
        <v>2.90929E-07</v>
      </c>
      <c r="D273" s="1">
        <v>-3.45392E-07</v>
      </c>
    </row>
    <row r="274" spans="2:4" ht="12.75">
      <c r="B274">
        <v>18</v>
      </c>
      <c r="C274" s="1">
        <v>5.05238E-06</v>
      </c>
      <c r="D274" s="1">
        <v>1.10637E-05</v>
      </c>
    </row>
    <row r="275" spans="2:4" ht="12.75">
      <c r="B275">
        <v>20</v>
      </c>
      <c r="C275" s="1">
        <v>1.11695E-08</v>
      </c>
      <c r="D275" s="1">
        <v>-2.40154E-08</v>
      </c>
    </row>
    <row r="276" spans="2:4" ht="12.75">
      <c r="B276">
        <v>21</v>
      </c>
      <c r="C276" s="1">
        <v>-1.37826E-07</v>
      </c>
      <c r="D276" s="1">
        <v>-1.66456E-07</v>
      </c>
    </row>
    <row r="277" spans="2:4" ht="12.75">
      <c r="B277">
        <v>25</v>
      </c>
      <c r="C277" s="1">
        <v>6.26875E-09</v>
      </c>
      <c r="D277" s="1">
        <v>-8.88604E-10</v>
      </c>
    </row>
    <row r="278" spans="2:4" ht="12.75">
      <c r="B278">
        <v>27</v>
      </c>
      <c r="C278" s="1">
        <v>5.87484E-09</v>
      </c>
      <c r="D278" s="1">
        <v>-1.06198E-09</v>
      </c>
    </row>
    <row r="279" spans="2:4" ht="12.75">
      <c r="B279">
        <v>28</v>
      </c>
      <c r="C279" s="1">
        <v>3.34399E-09</v>
      </c>
      <c r="D279" s="1">
        <v>1.51651E-10</v>
      </c>
    </row>
    <row r="280" spans="2:4" ht="12.75">
      <c r="B280">
        <v>30</v>
      </c>
      <c r="C280" s="1">
        <v>4.72631E-10</v>
      </c>
      <c r="D280" s="1">
        <v>-1.6505E-10</v>
      </c>
    </row>
    <row r="281" ht="12.75">
      <c r="A281" t="s">
        <v>0</v>
      </c>
    </row>
    <row r="282" ht="12.75">
      <c r="A282" t="s">
        <v>0</v>
      </c>
    </row>
    <row r="283" spans="1:3" ht="12.75">
      <c r="A283" t="s">
        <v>136</v>
      </c>
      <c r="B283" t="s">
        <v>83</v>
      </c>
      <c r="C283" t="s">
        <v>51</v>
      </c>
    </row>
    <row r="284" spans="1:2" ht="12.75">
      <c r="A284" t="s">
        <v>84</v>
      </c>
      <c r="B284">
        <v>4126500</v>
      </c>
    </row>
    <row r="285" spans="1:2" ht="12.75">
      <c r="A285" t="s">
        <v>85</v>
      </c>
      <c r="B285">
        <v>4126727</v>
      </c>
    </row>
    <row r="286" spans="1:2" ht="12.75">
      <c r="A286" t="s">
        <v>86</v>
      </c>
      <c r="B286">
        <v>125005</v>
      </c>
    </row>
    <row r="287" spans="1:2" ht="12.75">
      <c r="A287" t="s">
        <v>87</v>
      </c>
      <c r="B287">
        <v>2</v>
      </c>
    </row>
    <row r="288" spans="1:2" ht="12.75">
      <c r="A288" t="s">
        <v>88</v>
      </c>
      <c r="B288">
        <v>0</v>
      </c>
    </row>
    <row r="289" spans="1:2" ht="12.75">
      <c r="A289" t="s">
        <v>89</v>
      </c>
      <c r="B289">
        <v>0</v>
      </c>
    </row>
    <row r="290" spans="1:2" ht="12.75">
      <c r="A290" t="s">
        <v>90</v>
      </c>
      <c r="B290">
        <v>0.07</v>
      </c>
    </row>
    <row r="291" spans="1:2" ht="12.75">
      <c r="A291" t="s">
        <v>91</v>
      </c>
      <c r="B291">
        <v>114.3438</v>
      </c>
    </row>
    <row r="292" spans="1:2" ht="12.75">
      <c r="A292" t="s">
        <v>92</v>
      </c>
      <c r="B292" s="1">
        <v>0.000543655</v>
      </c>
    </row>
    <row r="293" spans="1:2" ht="12.75">
      <c r="A293" t="s">
        <v>93</v>
      </c>
      <c r="B293" s="1">
        <v>0</v>
      </c>
    </row>
    <row r="294" spans="1:2" ht="12.75">
      <c r="A294" t="s">
        <v>94</v>
      </c>
      <c r="B294" s="1">
        <v>0</v>
      </c>
    </row>
    <row r="295" ht="12.75">
      <c r="A295" t="s">
        <v>0</v>
      </c>
    </row>
    <row r="296" spans="1:5" ht="12.75">
      <c r="A296" t="s">
        <v>95</v>
      </c>
      <c r="B296" t="s">
        <v>96</v>
      </c>
      <c r="C296" t="s">
        <v>97</v>
      </c>
      <c r="D296" t="s">
        <v>98</v>
      </c>
      <c r="E296" t="s">
        <v>99</v>
      </c>
    </row>
    <row r="297" spans="1:2" ht="12.75">
      <c r="A297" t="s">
        <v>100</v>
      </c>
      <c r="B297">
        <v>-154.094</v>
      </c>
    </row>
    <row r="298" spans="1:2" ht="12.75">
      <c r="A298" t="s">
        <v>101</v>
      </c>
      <c r="B298">
        <v>180</v>
      </c>
    </row>
    <row r="299" ht="12.75">
      <c r="A299" t="s">
        <v>0</v>
      </c>
    </row>
    <row r="300" ht="12.75">
      <c r="A300" t="s">
        <v>102</v>
      </c>
    </row>
    <row r="301" spans="1:2" ht="12.75">
      <c r="A301" t="s">
        <v>103</v>
      </c>
      <c r="B301">
        <v>0</v>
      </c>
    </row>
    <row r="302" spans="1:2" ht="12.75">
      <c r="A302" t="s">
        <v>104</v>
      </c>
      <c r="B302">
        <v>1</v>
      </c>
    </row>
    <row r="303" spans="1:2" ht="12.75">
      <c r="A303" t="s">
        <v>105</v>
      </c>
      <c r="B303">
        <v>1</v>
      </c>
    </row>
    <row r="304" spans="1:2" ht="12.75">
      <c r="A304" t="s">
        <v>106</v>
      </c>
      <c r="B304">
        <v>1</v>
      </c>
    </row>
    <row r="305" spans="1:2" ht="12.75">
      <c r="A305" t="s">
        <v>107</v>
      </c>
      <c r="B305">
        <v>0</v>
      </c>
    </row>
    <row r="306" spans="1:2" ht="12.75">
      <c r="A306" t="s">
        <v>108</v>
      </c>
      <c r="B306">
        <v>0</v>
      </c>
    </row>
    <row r="307" spans="1:2" ht="12.75">
      <c r="A307" t="s">
        <v>109</v>
      </c>
      <c r="B307">
        <v>0</v>
      </c>
    </row>
    <row r="308" spans="1:2" ht="12.75">
      <c r="A308" t="s">
        <v>110</v>
      </c>
      <c r="B308">
        <v>0</v>
      </c>
    </row>
    <row r="309" ht="12.75">
      <c r="A309" t="s">
        <v>111</v>
      </c>
    </row>
    <row r="310" spans="1:4" ht="12.75">
      <c r="A310" t="s">
        <v>111</v>
      </c>
      <c r="B310" t="s">
        <v>112</v>
      </c>
      <c r="C310" t="s">
        <v>113</v>
      </c>
      <c r="D310" t="s">
        <v>114</v>
      </c>
    </row>
    <row r="311" spans="2:4" ht="12.75">
      <c r="B311">
        <v>1</v>
      </c>
      <c r="C311" s="1">
        <v>-5.14833</v>
      </c>
      <c r="D311" s="1">
        <v>-3.99258</v>
      </c>
    </row>
    <row r="312" spans="2:4" ht="12.75">
      <c r="B312">
        <v>2</v>
      </c>
      <c r="C312" s="1">
        <v>0.0247578</v>
      </c>
      <c r="D312" s="1">
        <v>0.997908</v>
      </c>
    </row>
    <row r="313" spans="2:4" ht="12.75">
      <c r="B313">
        <v>3</v>
      </c>
      <c r="C313" s="1">
        <v>-0.00408848</v>
      </c>
      <c r="D313" s="1">
        <v>-0.0112873</v>
      </c>
    </row>
    <row r="314" spans="2:4" ht="12.75">
      <c r="B314">
        <v>4</v>
      </c>
      <c r="C314" s="1">
        <v>0.000394624</v>
      </c>
      <c r="D314" s="1">
        <v>-0.000558926</v>
      </c>
    </row>
    <row r="315" spans="2:4" ht="12.75">
      <c r="B315">
        <v>5</v>
      </c>
      <c r="C315" s="1">
        <v>0.000215536</v>
      </c>
      <c r="D315" s="1">
        <v>0.00071899</v>
      </c>
    </row>
    <row r="316" spans="2:4" ht="12.75">
      <c r="B316">
        <v>6</v>
      </c>
      <c r="C316" s="1">
        <v>0.0319601</v>
      </c>
      <c r="D316" s="1">
        <v>-0.00446872</v>
      </c>
    </row>
    <row r="317" spans="2:4" ht="12.75">
      <c r="B317">
        <v>9</v>
      </c>
      <c r="C317" s="1">
        <v>-6.60765E-05</v>
      </c>
      <c r="D317" s="1">
        <v>-4.80481E-05</v>
      </c>
    </row>
    <row r="318" spans="2:4" ht="12.75">
      <c r="B318">
        <v>10</v>
      </c>
      <c r="C318" s="1">
        <v>9.76095E-06</v>
      </c>
      <c r="D318" s="1">
        <v>-6.83531E-05</v>
      </c>
    </row>
    <row r="319" spans="2:4" ht="12.75">
      <c r="B319">
        <v>12</v>
      </c>
      <c r="C319" s="1">
        <v>8.65919E-06</v>
      </c>
      <c r="D319" s="1">
        <v>7.56156E-06</v>
      </c>
    </row>
    <row r="320" spans="2:4" ht="12.75">
      <c r="B320">
        <v>15</v>
      </c>
      <c r="C320" s="1">
        <v>5.45944E-07</v>
      </c>
      <c r="D320" s="1">
        <v>-3.26962E-06</v>
      </c>
    </row>
    <row r="321" spans="2:4" ht="12.75">
      <c r="B321">
        <v>18</v>
      </c>
      <c r="C321" s="1">
        <v>-6.74741E-06</v>
      </c>
      <c r="D321" s="1">
        <v>3.41639E-05</v>
      </c>
    </row>
    <row r="322" spans="2:4" ht="12.75">
      <c r="B322">
        <v>20</v>
      </c>
      <c r="C322" s="1">
        <v>3.91454E-07</v>
      </c>
      <c r="D322" s="1">
        <v>1.71299E-07</v>
      </c>
    </row>
    <row r="323" spans="2:4" ht="12.75">
      <c r="B323">
        <v>21</v>
      </c>
      <c r="C323" s="1">
        <v>-1.36243E-07</v>
      </c>
      <c r="D323" s="1">
        <v>-7.75789E-08</v>
      </c>
    </row>
    <row r="324" spans="2:4" ht="12.75">
      <c r="B324">
        <v>25</v>
      </c>
      <c r="C324" s="1">
        <v>1.20026E-08</v>
      </c>
      <c r="D324" s="1">
        <v>2.7833E-08</v>
      </c>
    </row>
    <row r="325" spans="2:4" ht="12.75">
      <c r="B325">
        <v>27</v>
      </c>
      <c r="C325" s="1">
        <v>1.51271E-09</v>
      </c>
      <c r="D325" s="1">
        <v>1.04621E-09</v>
      </c>
    </row>
    <row r="326" spans="2:4" ht="12.75">
      <c r="B326">
        <v>28</v>
      </c>
      <c r="C326" s="1">
        <v>-2.53859E-09</v>
      </c>
      <c r="D326" s="1">
        <v>9.93064E-10</v>
      </c>
    </row>
    <row r="327" spans="2:4" ht="12.75">
      <c r="B327">
        <v>30</v>
      </c>
      <c r="C327" s="1">
        <v>-1.27739E-09</v>
      </c>
      <c r="D327" s="1">
        <v>2.88998E-10</v>
      </c>
    </row>
    <row r="328" ht="12.75">
      <c r="A328" t="s">
        <v>0</v>
      </c>
    </row>
    <row r="329" ht="12.75">
      <c r="A329" t="s">
        <v>0</v>
      </c>
    </row>
    <row r="330" spans="1:3" ht="12.75">
      <c r="A330" t="s">
        <v>136</v>
      </c>
      <c r="B330" t="s">
        <v>83</v>
      </c>
      <c r="C330" t="s">
        <v>51</v>
      </c>
    </row>
    <row r="331" spans="1:2" ht="12.75">
      <c r="A331" t="s">
        <v>84</v>
      </c>
      <c r="B331">
        <v>4126500</v>
      </c>
    </row>
    <row r="332" spans="1:2" ht="12.75">
      <c r="A332" t="s">
        <v>85</v>
      </c>
      <c r="B332">
        <v>4126760</v>
      </c>
    </row>
    <row r="333" spans="1:2" ht="12.75">
      <c r="A333" t="s">
        <v>86</v>
      </c>
      <c r="B333">
        <v>125005</v>
      </c>
    </row>
    <row r="334" spans="1:2" ht="12.75">
      <c r="A334" t="s">
        <v>87</v>
      </c>
      <c r="B334">
        <v>2</v>
      </c>
    </row>
    <row r="335" spans="1:2" ht="12.75">
      <c r="A335" t="s">
        <v>88</v>
      </c>
      <c r="B335">
        <v>0</v>
      </c>
    </row>
    <row r="336" spans="1:2" ht="12.75">
      <c r="A336" t="s">
        <v>89</v>
      </c>
      <c r="B336">
        <v>0</v>
      </c>
    </row>
    <row r="337" spans="1:2" ht="12.75">
      <c r="A337" t="s">
        <v>90</v>
      </c>
      <c r="B337">
        <v>-0.03</v>
      </c>
    </row>
    <row r="338" spans="1:2" ht="12.75">
      <c r="A338" t="s">
        <v>91</v>
      </c>
      <c r="B338">
        <v>-62.5128</v>
      </c>
    </row>
    <row r="339" spans="1:2" ht="12.75">
      <c r="A339" t="s">
        <v>92</v>
      </c>
      <c r="B339" s="1">
        <v>0.000227496</v>
      </c>
    </row>
    <row r="340" spans="1:2" ht="12.75">
      <c r="A340" t="s">
        <v>93</v>
      </c>
      <c r="B340" s="1">
        <v>0</v>
      </c>
    </row>
    <row r="341" spans="1:2" ht="12.75">
      <c r="A341" t="s">
        <v>94</v>
      </c>
      <c r="B341" s="1">
        <v>0</v>
      </c>
    </row>
    <row r="342" ht="12.75">
      <c r="A342" t="s">
        <v>0</v>
      </c>
    </row>
    <row r="343" spans="1:5" ht="12.75">
      <c r="A343" t="s">
        <v>95</v>
      </c>
      <c r="B343" t="s">
        <v>96</v>
      </c>
      <c r="C343" t="s">
        <v>97</v>
      </c>
      <c r="D343" t="s">
        <v>98</v>
      </c>
      <c r="E343" t="s">
        <v>99</v>
      </c>
    </row>
    <row r="344" spans="1:2" ht="12.75">
      <c r="A344" t="s">
        <v>100</v>
      </c>
      <c r="B344">
        <v>-154.094</v>
      </c>
    </row>
    <row r="345" spans="1:2" ht="12.75">
      <c r="A345" t="s">
        <v>101</v>
      </c>
      <c r="B345">
        <v>180</v>
      </c>
    </row>
    <row r="346" ht="12.75">
      <c r="A346" t="s">
        <v>0</v>
      </c>
    </row>
    <row r="347" ht="12.75">
      <c r="A347" t="s">
        <v>102</v>
      </c>
    </row>
    <row r="348" spans="1:2" ht="12.75">
      <c r="A348" t="s">
        <v>103</v>
      </c>
      <c r="B348">
        <v>0</v>
      </c>
    </row>
    <row r="349" spans="1:2" ht="12.75">
      <c r="A349" t="s">
        <v>104</v>
      </c>
      <c r="B349">
        <v>1</v>
      </c>
    </row>
    <row r="350" spans="1:2" ht="12.75">
      <c r="A350" t="s">
        <v>105</v>
      </c>
      <c r="B350">
        <v>1</v>
      </c>
    </row>
    <row r="351" spans="1:2" ht="12.75">
      <c r="A351" t="s">
        <v>106</v>
      </c>
      <c r="B351">
        <v>1</v>
      </c>
    </row>
    <row r="352" spans="1:2" ht="12.75">
      <c r="A352" t="s">
        <v>107</v>
      </c>
      <c r="B352">
        <v>0</v>
      </c>
    </row>
    <row r="353" spans="1:2" ht="12.75">
      <c r="A353" t="s">
        <v>108</v>
      </c>
      <c r="B353">
        <v>0</v>
      </c>
    </row>
    <row r="354" spans="1:2" ht="12.75">
      <c r="A354" t="s">
        <v>109</v>
      </c>
      <c r="B354">
        <v>0</v>
      </c>
    </row>
    <row r="355" spans="1:2" ht="12.75">
      <c r="A355" t="s">
        <v>110</v>
      </c>
      <c r="B355">
        <v>0</v>
      </c>
    </row>
    <row r="356" ht="12.75">
      <c r="A356" t="s">
        <v>111</v>
      </c>
    </row>
    <row r="357" spans="1:4" ht="12.75">
      <c r="A357" t="s">
        <v>111</v>
      </c>
      <c r="B357" t="s">
        <v>112</v>
      </c>
      <c r="C357" t="s">
        <v>113</v>
      </c>
      <c r="D357" t="s">
        <v>114</v>
      </c>
    </row>
    <row r="358" spans="2:4" ht="12.75">
      <c r="B358">
        <v>1</v>
      </c>
      <c r="C358" s="1">
        <v>-12.3209</v>
      </c>
      <c r="D358" s="1">
        <v>-9.57075</v>
      </c>
    </row>
    <row r="359" spans="2:4" ht="12.75">
      <c r="B359">
        <v>2</v>
      </c>
      <c r="C359" s="1">
        <v>0.0353332</v>
      </c>
      <c r="D359" s="1">
        <v>-0.990399</v>
      </c>
    </row>
    <row r="360" spans="2:4" ht="12.75">
      <c r="B360">
        <v>3</v>
      </c>
      <c r="C360" s="1">
        <v>-0.00484589</v>
      </c>
      <c r="D360" s="1">
        <v>0.00882932</v>
      </c>
    </row>
    <row r="361" spans="2:4" ht="12.75">
      <c r="B361">
        <v>4</v>
      </c>
      <c r="C361" s="1">
        <v>-0.001648</v>
      </c>
      <c r="D361" s="1">
        <v>0.00173739</v>
      </c>
    </row>
    <row r="362" spans="2:4" ht="12.75">
      <c r="B362">
        <v>5</v>
      </c>
      <c r="C362" s="1">
        <v>-0.00118525</v>
      </c>
      <c r="D362" s="1">
        <v>-0.00169391</v>
      </c>
    </row>
    <row r="363" spans="2:4" ht="12.75">
      <c r="B363">
        <v>6</v>
      </c>
      <c r="C363" s="1">
        <v>0.0768791</v>
      </c>
      <c r="D363" s="1">
        <v>-0.0213832</v>
      </c>
    </row>
    <row r="364" spans="2:4" ht="12.75">
      <c r="B364">
        <v>9</v>
      </c>
      <c r="C364" s="1">
        <v>-7.13007E-05</v>
      </c>
      <c r="D364" s="1">
        <v>-2.04955E-05</v>
      </c>
    </row>
    <row r="365" spans="2:4" ht="12.75">
      <c r="B365">
        <v>10</v>
      </c>
      <c r="C365" s="1">
        <v>-2.13292E-05</v>
      </c>
      <c r="D365" s="1">
        <v>0.000104342</v>
      </c>
    </row>
    <row r="366" spans="2:4" ht="12.75">
      <c r="B366">
        <v>12</v>
      </c>
      <c r="C366" s="1">
        <v>-1.49672E-05</v>
      </c>
      <c r="D366" s="1">
        <v>2.09414E-05</v>
      </c>
    </row>
    <row r="367" spans="2:4" ht="12.75">
      <c r="B367">
        <v>15</v>
      </c>
      <c r="C367" s="1">
        <v>2.11271E-06</v>
      </c>
      <c r="D367" s="1">
        <v>-6.78314E-06</v>
      </c>
    </row>
    <row r="368" spans="2:4" ht="12.75">
      <c r="B368">
        <v>18</v>
      </c>
      <c r="C368" s="1">
        <v>4.67232E-05</v>
      </c>
      <c r="D368" s="1">
        <v>6.38107E-05</v>
      </c>
    </row>
    <row r="369" spans="2:4" ht="12.75">
      <c r="B369">
        <v>20</v>
      </c>
      <c r="C369" s="1">
        <v>5.47063E-07</v>
      </c>
      <c r="D369" s="1">
        <v>-2.78297E-07</v>
      </c>
    </row>
    <row r="370" spans="2:4" ht="12.75">
      <c r="B370">
        <v>21</v>
      </c>
      <c r="C370" s="1">
        <v>4.86266E-07</v>
      </c>
      <c r="D370" s="1">
        <v>7.33348E-07</v>
      </c>
    </row>
    <row r="371" spans="2:4" ht="12.75">
      <c r="B371">
        <v>25</v>
      </c>
      <c r="C371" s="1">
        <v>6.89767E-08</v>
      </c>
      <c r="D371" s="1">
        <v>4.68977E-08</v>
      </c>
    </row>
    <row r="372" spans="2:4" ht="12.75">
      <c r="B372">
        <v>27</v>
      </c>
      <c r="C372" s="1">
        <v>-3.21867E-09</v>
      </c>
      <c r="D372" s="1">
        <v>-6.88682E-09</v>
      </c>
    </row>
    <row r="373" spans="2:4" ht="12.75">
      <c r="B373">
        <v>28</v>
      </c>
      <c r="C373" s="1">
        <v>1.05092E-08</v>
      </c>
      <c r="D373" s="1">
        <v>-5.09691E-09</v>
      </c>
    </row>
    <row r="374" spans="2:4" ht="12.75">
      <c r="B374">
        <v>30</v>
      </c>
      <c r="C374" s="1">
        <v>3.71247E-09</v>
      </c>
      <c r="D374" s="1">
        <v>-1.99566E-10</v>
      </c>
    </row>
    <row r="375" ht="12.75">
      <c r="A375" t="s">
        <v>0</v>
      </c>
    </row>
    <row r="376" ht="12.75">
      <c r="A376" t="s">
        <v>0</v>
      </c>
    </row>
    <row r="377" spans="1:3" ht="12.75">
      <c r="A377" t="s">
        <v>136</v>
      </c>
      <c r="B377" t="s">
        <v>83</v>
      </c>
      <c r="C377" t="s">
        <v>51</v>
      </c>
    </row>
    <row r="378" spans="1:2" ht="12.75">
      <c r="A378" t="s">
        <v>84</v>
      </c>
      <c r="B378">
        <v>4126500</v>
      </c>
    </row>
    <row r="379" spans="1:2" ht="12.75">
      <c r="A379" t="s">
        <v>85</v>
      </c>
      <c r="B379">
        <v>4126793</v>
      </c>
    </row>
    <row r="380" spans="1:2" ht="12.75">
      <c r="A380" t="s">
        <v>86</v>
      </c>
      <c r="B380">
        <v>125005</v>
      </c>
    </row>
    <row r="381" spans="1:2" ht="12.75">
      <c r="A381" t="s">
        <v>87</v>
      </c>
      <c r="B381">
        <v>2</v>
      </c>
    </row>
    <row r="382" spans="1:2" ht="12.75">
      <c r="A382" t="s">
        <v>88</v>
      </c>
      <c r="B382">
        <v>0</v>
      </c>
    </row>
    <row r="383" spans="1:2" ht="12.75">
      <c r="A383" t="s">
        <v>89</v>
      </c>
      <c r="B383">
        <v>0</v>
      </c>
    </row>
    <row r="384" spans="1:2" ht="12.75">
      <c r="A384" t="s">
        <v>90</v>
      </c>
      <c r="B384">
        <v>-0.23</v>
      </c>
    </row>
    <row r="385" spans="1:2" ht="12.75">
      <c r="A385" t="s">
        <v>91</v>
      </c>
      <c r="B385">
        <v>-64.2845</v>
      </c>
    </row>
    <row r="386" spans="1:2" ht="12.75">
      <c r="A386" t="s">
        <v>92</v>
      </c>
      <c r="B386" s="1">
        <v>0.00191872</v>
      </c>
    </row>
    <row r="387" spans="1:2" ht="12.75">
      <c r="A387" t="s">
        <v>93</v>
      </c>
      <c r="B387" s="1">
        <v>0</v>
      </c>
    </row>
    <row r="388" spans="1:2" ht="12.75">
      <c r="A388" t="s">
        <v>94</v>
      </c>
      <c r="B388" s="1">
        <v>0</v>
      </c>
    </row>
    <row r="389" ht="12.75">
      <c r="A389" t="s">
        <v>0</v>
      </c>
    </row>
    <row r="390" spans="1:5" ht="12.75">
      <c r="A390" t="s">
        <v>95</v>
      </c>
      <c r="B390" t="s">
        <v>96</v>
      </c>
      <c r="C390" t="s">
        <v>97</v>
      </c>
      <c r="D390" t="s">
        <v>98</v>
      </c>
      <c r="E390" t="s">
        <v>99</v>
      </c>
    </row>
    <row r="391" spans="1:2" ht="12.75">
      <c r="A391" t="s">
        <v>100</v>
      </c>
      <c r="B391">
        <v>-154.094</v>
      </c>
    </row>
    <row r="392" spans="1:2" ht="12.75">
      <c r="A392" t="s">
        <v>101</v>
      </c>
      <c r="B392">
        <v>180</v>
      </c>
    </row>
    <row r="393" ht="12.75">
      <c r="A393" t="s">
        <v>0</v>
      </c>
    </row>
    <row r="394" ht="12.75">
      <c r="A394" t="s">
        <v>102</v>
      </c>
    </row>
    <row r="395" spans="1:2" ht="12.75">
      <c r="A395" t="s">
        <v>103</v>
      </c>
      <c r="B395">
        <v>0</v>
      </c>
    </row>
    <row r="396" spans="1:2" ht="12.75">
      <c r="A396" t="s">
        <v>104</v>
      </c>
      <c r="B396">
        <v>1</v>
      </c>
    </row>
    <row r="397" spans="1:2" ht="12.75">
      <c r="A397" t="s">
        <v>105</v>
      </c>
      <c r="B397">
        <v>1</v>
      </c>
    </row>
    <row r="398" spans="1:2" ht="12.75">
      <c r="A398" t="s">
        <v>106</v>
      </c>
      <c r="B398">
        <v>1</v>
      </c>
    </row>
    <row r="399" spans="1:2" ht="12.75">
      <c r="A399" t="s">
        <v>107</v>
      </c>
      <c r="B399">
        <v>0</v>
      </c>
    </row>
    <row r="400" spans="1:2" ht="12.75">
      <c r="A400" t="s">
        <v>108</v>
      </c>
      <c r="B400">
        <v>0</v>
      </c>
    </row>
    <row r="401" spans="1:2" ht="12.75">
      <c r="A401" t="s">
        <v>109</v>
      </c>
      <c r="B401">
        <v>0</v>
      </c>
    </row>
    <row r="402" spans="1:2" ht="12.75">
      <c r="A402" t="s">
        <v>110</v>
      </c>
      <c r="B402">
        <v>0</v>
      </c>
    </row>
    <row r="403" ht="12.75">
      <c r="A403" t="s">
        <v>111</v>
      </c>
    </row>
    <row r="404" spans="1:4" ht="12.75">
      <c r="A404" t="s">
        <v>111</v>
      </c>
      <c r="B404" t="s">
        <v>112</v>
      </c>
      <c r="C404" t="s">
        <v>113</v>
      </c>
      <c r="D404" t="s">
        <v>114</v>
      </c>
    </row>
    <row r="405" spans="2:4" ht="12.75">
      <c r="B405">
        <v>1</v>
      </c>
      <c r="C405" s="1">
        <v>-1.4642</v>
      </c>
      <c r="D405" s="1">
        <v>-1.15427</v>
      </c>
    </row>
    <row r="406" spans="2:4" ht="12.75">
      <c r="B406">
        <v>2</v>
      </c>
      <c r="C406" s="1">
        <v>-0.00348346</v>
      </c>
      <c r="D406" s="1">
        <v>-1.00043</v>
      </c>
    </row>
    <row r="407" spans="2:4" ht="12.75">
      <c r="B407">
        <v>3</v>
      </c>
      <c r="C407" s="1">
        <v>0.000451875</v>
      </c>
      <c r="D407" s="1">
        <v>0.0109655</v>
      </c>
    </row>
    <row r="408" spans="2:4" ht="12.75">
      <c r="B408">
        <v>4</v>
      </c>
      <c r="C408" s="1">
        <v>-0.00108722</v>
      </c>
      <c r="D408" s="1">
        <v>0.00156822</v>
      </c>
    </row>
    <row r="409" spans="2:4" ht="12.75">
      <c r="B409">
        <v>5</v>
      </c>
      <c r="C409" s="1">
        <v>-0.000553557</v>
      </c>
      <c r="D409" s="1">
        <v>-0.00108556</v>
      </c>
    </row>
    <row r="410" spans="2:4" ht="12.75">
      <c r="B410">
        <v>6</v>
      </c>
      <c r="C410" s="1">
        <v>0.00925811</v>
      </c>
      <c r="D410" s="1">
        <v>-0.00280674</v>
      </c>
    </row>
    <row r="411" spans="2:4" ht="12.75">
      <c r="B411">
        <v>9</v>
      </c>
      <c r="C411" s="1">
        <v>6.38459E-07</v>
      </c>
      <c r="D411" s="1">
        <v>1.50495E-05</v>
      </c>
    </row>
    <row r="412" spans="2:4" ht="12.75">
      <c r="B412">
        <v>10</v>
      </c>
      <c r="C412" s="1">
        <v>-4.91277E-07</v>
      </c>
      <c r="D412" s="1">
        <v>7.02812E-05</v>
      </c>
    </row>
    <row r="413" spans="2:4" ht="12.75">
      <c r="B413">
        <v>12</v>
      </c>
      <c r="C413" s="1">
        <v>6.80811E-06</v>
      </c>
      <c r="D413" s="1">
        <v>5.93094E-06</v>
      </c>
    </row>
    <row r="414" spans="2:4" ht="12.75">
      <c r="B414">
        <v>15</v>
      </c>
      <c r="C414" s="1">
        <v>-2.25093E-07</v>
      </c>
      <c r="D414" s="1">
        <v>1.21859E-07</v>
      </c>
    </row>
    <row r="415" spans="2:4" ht="12.75">
      <c r="B415">
        <v>18</v>
      </c>
      <c r="C415" s="1">
        <v>5.84554E-06</v>
      </c>
      <c r="D415" s="1">
        <v>6.65302E-06</v>
      </c>
    </row>
    <row r="416" spans="2:4" ht="12.75">
      <c r="B416">
        <v>20</v>
      </c>
      <c r="C416" s="1">
        <v>-8.17432E-09</v>
      </c>
      <c r="D416" s="1">
        <v>8.51272E-08</v>
      </c>
    </row>
    <row r="417" spans="2:4" ht="12.75">
      <c r="B417">
        <v>21</v>
      </c>
      <c r="C417" s="1">
        <v>1.90532E-08</v>
      </c>
      <c r="D417" s="1">
        <v>9.39664E-08</v>
      </c>
    </row>
    <row r="418" spans="2:4" ht="12.75">
      <c r="B418">
        <v>25</v>
      </c>
      <c r="C418" s="1">
        <v>-2.21559E-09</v>
      </c>
      <c r="D418" s="1">
        <v>-1.33367E-10</v>
      </c>
    </row>
    <row r="419" spans="2:4" ht="12.75">
      <c r="B419">
        <v>27</v>
      </c>
      <c r="C419" s="1">
        <v>-4.14907E-09</v>
      </c>
      <c r="D419" s="1">
        <v>-4.01403E-09</v>
      </c>
    </row>
    <row r="420" spans="2:4" ht="12.75">
      <c r="B420">
        <v>28</v>
      </c>
      <c r="C420" s="1">
        <v>1.31502E-09</v>
      </c>
      <c r="D420" s="1">
        <v>-7.75134E-10</v>
      </c>
    </row>
    <row r="421" spans="2:4" ht="12.75">
      <c r="B421">
        <v>30</v>
      </c>
      <c r="C421" s="1">
        <v>8.87704E-11</v>
      </c>
      <c r="D421" s="1">
        <v>1.57938E-10</v>
      </c>
    </row>
    <row r="422" ht="12.75">
      <c r="A422" t="s">
        <v>0</v>
      </c>
    </row>
    <row r="423" ht="12.75">
      <c r="A423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cdrennan</cp:lastModifiedBy>
  <dcterms:created xsi:type="dcterms:W3CDTF">2003-08-21T16:36:53Z</dcterms:created>
  <dcterms:modified xsi:type="dcterms:W3CDTF">2007-08-22T18:33:12Z</dcterms:modified>
  <cp:category/>
  <cp:version/>
  <cp:contentType/>
  <cp:contentStatus/>
</cp:coreProperties>
</file>