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60" windowWidth="18075" windowHeight="9900"/>
  </bookViews>
  <sheets>
    <sheet name="Report" sheetId="1" r:id="rId1"/>
    <sheet name="Template" sheetId="2" r:id="rId2"/>
    <sheet name="Calendar" sheetId="3" r:id="rId3"/>
    <sheet name="Data" sheetId="4" r:id="rId4"/>
  </sheets>
  <definedNames>
    <definedName name="_xlnm.Print_Area" localSheetId="0">Report!$A$1:$Q$50</definedName>
  </definedNames>
  <calcPr calcId="125725"/>
</workbook>
</file>

<file path=xl/calcChain.xml><?xml version="1.0" encoding="utf-8"?>
<calcChain xmlns="http://schemas.openxmlformats.org/spreadsheetml/2006/main">
  <c r="J12" i="1"/>
  <c r="J11"/>
  <c r="Q21" l="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20"/>
  <c r="P12"/>
  <c r="G9" l="1"/>
  <c r="C13" l="1"/>
  <c r="E13" l="1"/>
  <c r="G13" l="1"/>
</calcChain>
</file>

<file path=xl/sharedStrings.xml><?xml version="1.0" encoding="utf-8"?>
<sst xmlns="http://schemas.openxmlformats.org/spreadsheetml/2006/main" count="742" uniqueCount="256">
  <si>
    <t>{CostProject.ContractType}</t>
  </si>
  <si>
    <t>(Last, First, Middle Initial)</t>
  </si>
  <si>
    <t>{CostProject.Ub}</t>
  </si>
  <si>
    <t>A1301.06</t>
  </si>
  <si>
    <t>{=(CostSet3.Period1.Value+CostSet3.Period2.Value)}</t>
  </si>
  <si>
    <t>Report Options</t>
  </si>
  <si>
    <t>&lt;Footer&gt;{Report}{PRINTIF(DisplayReportOptions,True)}</t>
  </si>
  <si>
    <r>
      <t xml:space="preserve">a.  FROM  </t>
    </r>
    <r>
      <rPr>
        <i/>
        <sz val="10"/>
        <rFont val="Calibri"/>
        <family val="2"/>
      </rPr>
      <t>(YYYYMMDD)</t>
    </r>
  </si>
  <si>
    <t>A1301.04.05</t>
  </si>
  <si>
    <t>9. RECONCILIATION TO CONTRACT BUDGET BASELINE</t>
  </si>
  <si>
    <t>(10)</t>
  </si>
  <si>
    <t>(YYYYMMDD)</t>
  </si>
  <si>
    <t>{=Cell[R-2,C]}</t>
  </si>
  <si>
    <t>{CostProject.Mr}</t>
  </si>
  <si>
    <t>OMB No. 0704-0188</t>
  </si>
  <si>
    <t>Summary Code</t>
  </si>
  <si>
    <t>3.  PROGRAM</t>
  </si>
  <si>
    <t>BASE</t>
  </si>
  <si>
    <t>{CostProject.EstCeiling}</t>
  </si>
  <si>
    <t>a. VARIANCE ADJUSTMENT</t>
  </si>
  <si>
    <t>{=(CostSet1.Period1.Value+CostSet1.Period2.Value+CostSet1.Period3.Value)}</t>
  </si>
  <si>
    <t>{=(CostSet4.Period1.Value+CostSet4.Period2.Value+CostSet4.Period3.Value)}</t>
  </si>
  <si>
    <t>(13)</t>
  </si>
  <si>
    <t>ATCOMPLETE</t>
  </si>
  <si>
    <t>{=(CostSet7.Period1.Value+CostSet7.Period2.Value+CostSet7.Period3.Value)}</t>
  </si>
  <si>
    <t>SCHEDULE</t>
  </si>
  <si>
    <t>A1301.04.04</t>
  </si>
  <si>
    <t>{CostProject.ContractName}</t>
  </si>
  <si>
    <t>(1)</t>
  </si>
  <si>
    <t>TODATE</t>
  </si>
  <si>
    <t>f. MANAGEMENT RESERVE</t>
  </si>
  <si>
    <t>(16)</t>
  </si>
  <si>
    <t>Control Account.WBS (2)</t>
  </si>
  <si>
    <r>
      <t xml:space="preserve"> b.  TO  </t>
    </r>
    <r>
      <rPr>
        <i/>
        <sz val="10"/>
        <rFont val="Calibri"/>
        <family val="2"/>
      </rPr>
      <t>(YYYYMMDD)</t>
    </r>
  </si>
  <si>
    <t>Cryo1.09</t>
  </si>
  <si>
    <t>&lt;Footer&gt;{Report}</t>
  </si>
  <si>
    <t>FORMAT 1 - WORK BREAKDOWN STRUCTURE</t>
  </si>
  <si>
    <t>{Column.Total}</t>
  </si>
  <si>
    <t>(12a)</t>
  </si>
  <si>
    <t>a.  QUANTITY</t>
  </si>
  <si>
    <t>{CostProject.StatusDate}{NoCellFormat}</t>
  </si>
  <si>
    <t>7.  AUTHORIZED CONTRACTOR REPRESENTATIVE</t>
  </si>
  <si>
    <t>(4)</t>
  </si>
  <si>
    <t>{=Cell[R,C-5] - Cell[R, C-4]}{HIGHLIGHT(Cell[R,C-5],C,C,S48)}</t>
  </si>
  <si>
    <t>Cost Sets: {ReportOptions.CostSets}</t>
  </si>
  <si>
    <t>8.  PERFORMANCE DATA</t>
  </si>
  <si>
    <t>Date</t>
  </si>
  <si>
    <t>Filter: {ReportOptions.Filter}</t>
  </si>
  <si>
    <t>A1301.04.03</t>
  </si>
  <si>
    <t xml:space="preserve">   h.  ESTIMATED CONTRACT CEILING</t>
  </si>
  <si>
    <t xml:space="preserve">b.  NEGOTIATED </t>
  </si>
  <si>
    <t>{=CONCATENATE(REPT("   ",CriteriaN.Level-1),"CriteriaN.Id"," CriteriaN.Description")}</t>
  </si>
  <si>
    <t>a.  BEST CASE</t>
  </si>
  <si>
    <t>(7)</t>
  </si>
  <si>
    <t>Cryo1.08</t>
  </si>
  <si>
    <t>c.  ESTIMATED COST OF</t>
  </si>
  <si>
    <t>A1301.03</t>
  </si>
  <si>
    <t>b.  TITLE</t>
  </si>
  <si>
    <t>BUDGET</t>
  </si>
  <si>
    <t xml:space="preserve">      </t>
  </si>
  <si>
    <t>CLASSIFICATION (When Filled In)</t>
  </si>
  <si>
    <t>Cryogenics AIP</t>
  </si>
  <si>
    <t>CUMULATIVE TO DATE</t>
  </si>
  <si>
    <t>1.  CONTRACTOR</t>
  </si>
  <si>
    <t>A1301.04.02</t>
  </si>
  <si>
    <t>{=Cell[R,C-2]-Cell[R,C-4]}</t>
  </si>
  <si>
    <t>{CostProject.Quantity}</t>
  </si>
  <si>
    <t>c. GENERAL AND ADMINISTRATIVE</t>
  </si>
  <si>
    <t>b.  NUMBER</t>
  </si>
  <si>
    <t>Cryo1.07</t>
  </si>
  <si>
    <t>{ReportSetting.ScaleCaption}</t>
  </si>
  <si>
    <t>CTC</t>
  </si>
  <si>
    <t>{CostProject.Ceiling}</t>
  </si>
  <si>
    <t>Dollars</t>
  </si>
  <si>
    <t>Currency</t>
  </si>
  <si>
    <t>REPROGRAMMING                                          ADJUSTMENTS</t>
  </si>
  <si>
    <t>{CostProject.Ctc}</t>
  </si>
  <si>
    <t>{=Cell[R-3,C]-Cell[R-1,C]}</t>
  </si>
  <si>
    <t>ESTIMATED</t>
  </si>
  <si>
    <t>5.  CONTRACT DATA</t>
  </si>
  <si>
    <t>A1301.05.02</t>
  </si>
  <si>
    <t>g. TOTAL</t>
  </si>
  <si>
    <t>A1301.04.01</t>
  </si>
  <si>
    <t>&lt;Footer&gt;{Report}{SubTotal}</t>
  </si>
  <si>
    <t>4.  REPORT PERIOD</t>
  </si>
  <si>
    <t>{CostProject.OtbDate}{NoCellFormat}</t>
  </si>
  <si>
    <t>COST WORK</t>
  </si>
  <si>
    <t>Criteria: {ReportOptions.Criteria}</t>
  </si>
  <si>
    <t>(11)</t>
  </si>
  <si>
    <t>{CostProject.Auw}</t>
  </si>
  <si>
    <t>{=(CostSet1.Period1.Value+CostSet1.Period2.Value)}</t>
  </si>
  <si>
    <t>a.  NAME</t>
  </si>
  <si>
    <t>{CostProject.Fee}</t>
  </si>
  <si>
    <t>ACTUAL</t>
  </si>
  <si>
    <t>{CriteriaN.Title}{Down}{Replace}</t>
  </si>
  <si>
    <t>{CostProject.ContractPhase}</t>
  </si>
  <si>
    <t>{CostProject.Lre}</t>
  </si>
  <si>
    <t>Cryo1.06</t>
  </si>
  <si>
    <t>{=(CostSet5.Period1.Value+CostSet5.Period2.Value+CostSet5.Period3.Value)}</t>
  </si>
  <si>
    <t>d.  TARGET PROFIT/FEE</t>
  </si>
  <si>
    <t>{=Cell[R,C-2] - Cell[R, C-3]}{HIGHLIGHT(Cell[R,C-3],S,P,S48)}</t>
  </si>
  <si>
    <t>(14)</t>
  </si>
  <si>
    <t>{CostProject.Classification}</t>
  </si>
  <si>
    <t>%</t>
  </si>
  <si>
    <t>c.  MOST LIKELY</t>
  </si>
  <si>
    <t>A1301.05.01</t>
  </si>
  <si>
    <t>Percent</t>
  </si>
  <si>
    <t>Dollar</t>
  </si>
  <si>
    <t>Both</t>
  </si>
  <si>
    <t>g.  CONTRACT CEILING</t>
  </si>
  <si>
    <t>(2)</t>
  </si>
  <si>
    <t>&lt;Footer&gt;{Report}{SortCodeC}</t>
  </si>
  <si>
    <t>MANAGEMENT ESTIMATE</t>
  </si>
  <si>
    <t>CURRENT PERIOD</t>
  </si>
  <si>
    <t>Cryo1.05</t>
  </si>
  <si>
    <t>2.  CONTRACT</t>
  </si>
  <si>
    <t>(12b)</t>
  </si>
  <si>
    <t>{CostProject.Cbb}</t>
  </si>
  <si>
    <t>{CostSet1.Period2.Value}</t>
  </si>
  <si>
    <t>c.  EVMS ACCEPTANCE</t>
  </si>
  <si>
    <t>c.  SIGNATURE</t>
  </si>
  <si>
    <t>(5)</t>
  </si>
  <si>
    <t>$</t>
  </si>
  <si>
    <t>{=IF(OR(CostProject.EvmsAcceptance.Id=0,CostProject.EvmsAcceptance.Id=1), IF(CostProject.EvmsAcceptanceDate=0, " ", CostProject.EvmsAcceptanceDate), IF(CostProject.EvmsAcceptance.Id=2, "N/A"," "))}{NoCellFormat}</t>
  </si>
  <si>
    <t>&lt;Header&gt;{Report}</t>
  </si>
  <si>
    <t>PREVIOUS</t>
  </si>
  <si>
    <t>A1301.02.01.05</t>
  </si>
  <si>
    <t>{=Cell[R-2,C]}{HIGHLIGHT(Cell[R,C-4],S,C,S48)}</t>
  </si>
  <si>
    <t>COST</t>
  </si>
  <si>
    <t>{=Cell[R-2,C]}{HIGHLIGHT(Cell[R,C-3],S,P,S48)}</t>
  </si>
  <si>
    <t>{CostProject.EstUb}</t>
  </si>
  <si>
    <t>{=Cell[R,C-3] - Cell[R, C-2]}{HIGHLIGHT(Cell[R,C-3],C,P,S48)}</t>
  </si>
  <si>
    <t>6.  ESTIMATED COST AT COMPLETION</t>
  </si>
  <si>
    <t>e. SUBTOTAL</t>
  </si>
  <si>
    <t>CONTRACT PERFORMANCE REPORT</t>
  </si>
  <si>
    <t>{CostProject.ContractRepName}</t>
  </si>
  <si>
    <t>(8)</t>
  </si>
  <si>
    <t>Cryo1.04</t>
  </si>
  <si>
    <t>{=Cell[R-2,C] + Cell[R-1,C]}</t>
  </si>
  <si>
    <t>{CostProject.ShareRate}</t>
  </si>
  <si>
    <t>{CostSet2.Period2.Value}</t>
  </si>
  <si>
    <t>BUDGETED COST</t>
  </si>
  <si>
    <t>AUTHORIZED UNPRICED WORK</t>
  </si>
  <si>
    <t>{=Cell[R,C-2] - Cell[R, C-1]}{HIGHLIGHT(Cell[R,C-2],C,A,S48)}</t>
  </si>
  <si>
    <t>Value</t>
  </si>
  <si>
    <t>{=Cell[R,C-5]+ Cell[R,C-2]}</t>
  </si>
  <si>
    <t>AT COMPLETION</t>
  </si>
  <si>
    <t>WORK</t>
  </si>
  <si>
    <t>c.  TYPE</t>
  </si>
  <si>
    <t>{CostProject.EacBestCase}</t>
  </si>
  <si>
    <t>A1301.02.01.04</t>
  </si>
  <si>
    <t>b. COST OF MONEY</t>
  </si>
  <si>
    <t xml:space="preserve"> e.  TARGET PRICE</t>
  </si>
  <si>
    <t xml:space="preserve">DOLLARS IN </t>
  </si>
  <si>
    <t>{CostProject.PeriodStartDate}{NoCellFormat}</t>
  </si>
  <si>
    <t>b.  LOCATION (Address and ZIP Code)</t>
  </si>
  <si>
    <t xml:space="preserve">b.  PHASE </t>
  </si>
  <si>
    <t>Cryo1.03</t>
  </si>
  <si>
    <t>{CostSet3.Period2.Value}</t>
  </si>
  <si>
    <t>{=(CostSet2.Period1.Value+CostSet2.Period2.Value)}</t>
  </si>
  <si>
    <t>{=if(CostProject.EvmsAcceptance.Id=0,"X"," ")}</t>
  </si>
  <si>
    <t>PERFORMED</t>
  </si>
  <si>
    <t>Budget</t>
  </si>
  <si>
    <t>ITEM</t>
  </si>
  <si>
    <t>A1301.09</t>
  </si>
  <si>
    <t>{=Cell[R-2,C]}{HIGHLIGHT(Cell[R,C-3],C,P,S48)}</t>
  </si>
  <si>
    <t>SCHEDULED</t>
  </si>
  <si>
    <t>A1301.02.01.03</t>
  </si>
  <si>
    <t>Cryo1</t>
  </si>
  <si>
    <t>{=(CostSet6.Period1.Value+CostSet6.Period2.Value+CostSet6.Period3.Value)}</t>
  </si>
  <si>
    <t>BUDGETED</t>
  </si>
  <si>
    <t>O</t>
  </si>
  <si>
    <t>Cryo1.02</t>
  </si>
  <si>
    <t xml:space="preserve">NO </t>
  </si>
  <si>
    <t>&lt;Header&gt;{CriteriaN}</t>
  </si>
  <si>
    <t>{CostProject.ContractNumber}</t>
  </si>
  <si>
    <t>Control Account.WBS (1)</t>
  </si>
  <si>
    <t>18 Label</t>
  </si>
  <si>
    <t>{=Column.Total+Cell[R-1,C]}</t>
  </si>
  <si>
    <t>(15)</t>
  </si>
  <si>
    <t>CONTRACT BUDGET</t>
  </si>
  <si>
    <t>{CostProject.EacWorstCase}</t>
  </si>
  <si>
    <t>A1301.08</t>
  </si>
  <si>
    <t>b.  WORST CASE</t>
  </si>
  <si>
    <t>A1301.02.01.02</t>
  </si>
  <si>
    <t xml:space="preserve">a.  NAME </t>
  </si>
  <si>
    <t>(3)</t>
  </si>
  <si>
    <t>Actuals</t>
  </si>
  <si>
    <t xml:space="preserve">      COST</t>
  </si>
  <si>
    <t>A1301.04.07</t>
  </si>
  <si>
    <t>f.  ESTIMATED PRICE</t>
  </si>
  <si>
    <t>{=Cell[R+7,C-6]+Cell[R,C-4]}</t>
  </si>
  <si>
    <t>d.  DATE SIGNED</t>
  </si>
  <si>
    <t>{CostProject.ContractRepTitle}</t>
  </si>
  <si>
    <t>{=if(CostProject.EvmsAcceptance.Id=1,"X"," ")}</t>
  </si>
  <si>
    <t>d. UNDISTRIBUTED BUDGET</t>
  </si>
  <si>
    <t>(6)</t>
  </si>
  <si>
    <t xml:space="preserve"> </t>
  </si>
  <si>
    <t>&lt;Footer&gt;{Report}{SortCodeG}</t>
  </si>
  <si>
    <t>Calendar: {ReportOptions.CalendarSet}</t>
  </si>
  <si>
    <t>Hours</t>
  </si>
  <si>
    <t>A1301.07</t>
  </si>
  <si>
    <t>{CostProject.ContractorLocation}</t>
  </si>
  <si>
    <r>
      <t>i. DATE OF OTB/OTS</t>
    </r>
    <r>
      <rPr>
        <b/>
        <i/>
        <sz val="10"/>
        <rFont val="Calibri"/>
        <family val="2"/>
      </rPr>
      <t xml:space="preserve">  </t>
    </r>
    <r>
      <rPr>
        <i/>
        <sz val="10"/>
        <rFont val="Calibri"/>
        <family val="2"/>
      </rPr>
      <t>(YYYYMMDD)</t>
    </r>
  </si>
  <si>
    <t>A1301.02.01.01</t>
  </si>
  <si>
    <t>VARIANCE</t>
  </si>
  <si>
    <t>{CostProject.Description}</t>
  </si>
  <si>
    <t>Cost Set</t>
  </si>
  <si>
    <t>FORM APPROVED</t>
  </si>
  <si>
    <t>YES</t>
  </si>
  <si>
    <t>{=Cell[R,C-3] - Cell[R, C-4]}{HIGHLIGHT(Cell[R,C-4],S,C,S48)}</t>
  </si>
  <si>
    <t>(9)</t>
  </si>
  <si>
    <t>{CostProject.ContractorName}</t>
  </si>
  <si>
    <t>A1301.04.06</t>
  </si>
  <si>
    <t>Earned</t>
  </si>
  <si>
    <t>d.  SHARE RATIO</t>
  </si>
  <si>
    <t>b. TOTAL CONTRACT VARIANCE</t>
  </si>
  <si>
    <r>
      <t xml:space="preserve">b.  TO  </t>
    </r>
    <r>
      <rPr>
        <i/>
        <sz val="10"/>
        <rFont val="Calibri"/>
        <family val="2"/>
      </rPr>
      <t>(YYYYMMDD)</t>
    </r>
  </si>
  <si>
    <t>8. CONTINGENCY (on remaining)</t>
  </si>
  <si>
    <t>7.  SCHED PERFORM/COST PERFORM INDEX</t>
  </si>
  <si>
    <t xml:space="preserve">Cont % = </t>
  </si>
  <si>
    <t>OMB No. 0704-0188 (modified)</t>
  </si>
  <si>
    <t>9.  PERFORMANCE DATA</t>
  </si>
  <si>
    <t>Cryo1 Muon Campus Cryogenics - AIP</t>
  </si>
  <si>
    <t xml:space="preserve">   Cryo1.02 Cryo Project Management</t>
  </si>
  <si>
    <t xml:space="preserve">   Cryo1.03 Cryo Basic Engineering</t>
  </si>
  <si>
    <t xml:space="preserve">      A1301.03 Cryo Basic Engineering</t>
  </si>
  <si>
    <t xml:space="preserve">   Cryo1.04 Cryogenic plant sub systems</t>
  </si>
  <si>
    <t xml:space="preserve">      A1301.04.01 LN2 system</t>
  </si>
  <si>
    <t xml:space="preserve">      A1301.04.02 Gas management system</t>
  </si>
  <si>
    <t xml:space="preserve">      A1301.04.03 ODH system</t>
  </si>
  <si>
    <t xml:space="preserve">      A1301.04.04 Cryo Refrigerator system</t>
  </si>
  <si>
    <t xml:space="preserve">      A1301.04.05 Cryo Compressor System</t>
  </si>
  <si>
    <t xml:space="preserve">      A1301.04.06 Cryo Interconnect Piping</t>
  </si>
  <si>
    <t xml:space="preserve">      A1301.04.07 Cryo Interconnect Electrical &amp; Controls</t>
  </si>
  <si>
    <t xml:space="preserve">   Cryo1.05 Experiment interfaces</t>
  </si>
  <si>
    <t xml:space="preserve">      A1301.05.01 Mu2e Interface Connection</t>
  </si>
  <si>
    <t xml:space="preserve">      A1301.05.02 g-2 interface connection</t>
  </si>
  <si>
    <t xml:space="preserve">   Cryo1.06 Cryo Safety Documents</t>
  </si>
  <si>
    <t xml:space="preserve">      A1301.06 Cryo Safety Documents</t>
  </si>
  <si>
    <t xml:space="preserve">   Cryo1.07 Testing/Checkout</t>
  </si>
  <si>
    <t xml:space="preserve">      A1301.07 Testing/Checkout</t>
  </si>
  <si>
    <t xml:space="preserve">   Cryo1.08 Cryo g-2 Acceptance Tests</t>
  </si>
  <si>
    <t xml:space="preserve">      A1301.08 Cryo g-2 Acceptance Tests</t>
  </si>
  <si>
    <t xml:space="preserve">   Cryo1.09 Cryo Mu2e Acceptance Tests</t>
  </si>
  <si>
    <t xml:space="preserve">      A1301.09 Cryo Mu2e Acceptance Tests</t>
  </si>
  <si>
    <t>a. SUBTOTAL</t>
  </si>
  <si>
    <t>b. MANAGEMENT RESERVE</t>
  </si>
  <si>
    <t>c. TOTAL</t>
  </si>
  <si>
    <t xml:space="preserve">      A1301.02.01.01 Cryo AIP Gen Proj OS - FY13</t>
  </si>
  <si>
    <t xml:space="preserve">      A1301.02.01.02 Cryo AIP Gen Proj OS - FY14</t>
  </si>
  <si>
    <t xml:space="preserve">      A1301.02.01.03 Cryo AIP Gen Proj OS - FY15</t>
  </si>
  <si>
    <t xml:space="preserve">      A1301.02.01.04 Cryo AIP Gen Proj OS - FY16</t>
  </si>
  <si>
    <t xml:space="preserve">      A1301.02.01.05 Cryo AIP Gen Proj OS - FY17</t>
  </si>
  <si>
    <t xml:space="preserve">SPI = </t>
  </si>
  <si>
    <t xml:space="preserve">CPI =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</si>
</sst>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yyyy\ /\ mm\ /\ dd"/>
    <numFmt numFmtId="165" formatCode="&quot;$&quot;#,##0.00;\-&quot;$&quot;#,##0.00"/>
    <numFmt numFmtId="166" formatCode="yyyy/mm/dd"/>
    <numFmt numFmtId="167" formatCode="&quot;$&quot;#,##0"/>
  </numFmts>
  <fonts count="21"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60"/>
      <name val="Calibri"/>
      <family val="2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60"/>
      <name val="Calibri"/>
      <family val="2"/>
    </font>
    <font>
      <i/>
      <sz val="10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color indexed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mediumGray"/>
    </fill>
    <fill>
      <patternFill patternType="lightDown">
        <fgColor indexed="52"/>
        <bgColor indexed="47"/>
      </patternFill>
    </fill>
    <fill>
      <patternFill patternType="mediumGray">
        <fgColor indexed="9"/>
        <bgColor indexed="29"/>
      </patternFill>
    </fill>
    <fill>
      <patternFill patternType="lightDown">
        <fgColor indexed="9"/>
        <bgColor indexed="43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9" fillId="0" borderId="0" applyFont="0" applyFill="0" applyBorder="0" applyAlignment="0" applyProtection="0"/>
  </cellStyleXfs>
  <cellXfs count="330">
    <xf numFmtId="0" fontId="0" fillId="0" borderId="0" xfId="0"/>
    <xf numFmtId="3" fontId="0" fillId="0" borderId="1" xfId="1" applyNumberFormat="1" applyFont="1" applyBorder="1"/>
    <xf numFmtId="164" fontId="1" fillId="0" borderId="3" xfId="0" applyNumberFormat="1" applyFont="1" applyFill="1" applyBorder="1" applyAlignment="1" applyProtection="1">
      <alignment horizontal="centerContinuous"/>
    </xf>
    <xf numFmtId="3" fontId="0" fillId="0" borderId="4" xfId="1" applyNumberFormat="1" applyFont="1" applyBorder="1"/>
    <xf numFmtId="3" fontId="0" fillId="0" borderId="6" xfId="1" applyNumberFormat="1" applyFont="1" applyBorder="1"/>
    <xf numFmtId="0" fontId="3" fillId="2" borderId="9" xfId="0" applyFont="1" applyFill="1" applyBorder="1"/>
    <xf numFmtId="0" fontId="1" fillId="0" borderId="10" xfId="0" applyFont="1" applyBorder="1"/>
    <xf numFmtId="3" fontId="0" fillId="0" borderId="6" xfId="0" applyNumberFormat="1" applyFont="1" applyBorder="1"/>
    <xf numFmtId="0" fontId="4" fillId="0" borderId="11" xfId="0" applyFont="1" applyBorder="1" applyAlignment="1">
      <alignment horizontal="left"/>
    </xf>
    <xf numFmtId="164" fontId="5" fillId="0" borderId="12" xfId="0" applyNumberFormat="1" applyFont="1" applyFill="1" applyBorder="1" applyAlignment="1" applyProtection="1"/>
    <xf numFmtId="0" fontId="1" fillId="0" borderId="13" xfId="0" applyFont="1" applyBorder="1"/>
    <xf numFmtId="14" fontId="0" fillId="0" borderId="0" xfId="0" applyNumberFormat="1"/>
    <xf numFmtId="0" fontId="5" fillId="0" borderId="16" xfId="0" applyFont="1" applyBorder="1" applyAlignment="1">
      <alignment horizontal="centerContinuous"/>
    </xf>
    <xf numFmtId="0" fontId="0" fillId="0" borderId="0" xfId="0" applyNumberFormat="1"/>
    <xf numFmtId="3" fontId="5" fillId="0" borderId="17" xfId="0" applyNumberFormat="1" applyFont="1" applyFill="1" applyBorder="1" applyAlignment="1" applyProtection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4" fillId="0" borderId="17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3" fontId="0" fillId="0" borderId="9" xfId="1" applyNumberFormat="1" applyFont="1" applyBorder="1"/>
    <xf numFmtId="0" fontId="7" fillId="3" borderId="20" xfId="0" applyFont="1" applyFill="1" applyBorder="1" applyAlignment="1"/>
    <xf numFmtId="0" fontId="1" fillId="0" borderId="19" xfId="0" applyFont="1" applyBorder="1" applyAlignment="1">
      <alignment horizontal="left"/>
    </xf>
    <xf numFmtId="0" fontId="2" fillId="0" borderId="11" xfId="0" applyFont="1" applyBorder="1"/>
    <xf numFmtId="3" fontId="0" fillId="0" borderId="23" xfId="1" applyNumberFormat="1" applyFont="1" applyBorder="1"/>
    <xf numFmtId="0" fontId="1" fillId="0" borderId="5" xfId="0" applyFont="1" applyBorder="1" applyAlignment="1">
      <alignment horizontal="center"/>
    </xf>
    <xf numFmtId="0" fontId="0" fillId="0" borderId="12" xfId="0" applyFont="1" applyFill="1" applyBorder="1"/>
    <xf numFmtId="0" fontId="5" fillId="0" borderId="3" xfId="0" applyFont="1" applyBorder="1" applyAlignment="1">
      <alignment horizontal="left"/>
    </xf>
    <xf numFmtId="0" fontId="6" fillId="0" borderId="0" xfId="0" applyFont="1"/>
    <xf numFmtId="1" fontId="9" fillId="0" borderId="26" xfId="0" applyNumberFormat="1" applyFont="1" applyBorder="1"/>
    <xf numFmtId="3" fontId="10" fillId="0" borderId="9" xfId="0" applyNumberFormat="1" applyFont="1" applyBorder="1" applyAlignment="1"/>
    <xf numFmtId="3" fontId="0" fillId="0" borderId="27" xfId="0" applyNumberFormat="1" applyFont="1" applyBorder="1"/>
    <xf numFmtId="0" fontId="3" fillId="2" borderId="26" xfId="0" applyFont="1" applyFill="1" applyBorder="1"/>
    <xf numFmtId="0" fontId="8" fillId="0" borderId="11" xfId="0" applyFont="1" applyBorder="1" applyAlignment="1"/>
    <xf numFmtId="0" fontId="3" fillId="2" borderId="24" xfId="0" applyFont="1" applyFill="1" applyBorder="1"/>
    <xf numFmtId="0" fontId="3" fillId="0" borderId="2" xfId="0" applyFont="1" applyBorder="1"/>
    <xf numFmtId="0" fontId="11" fillId="0" borderId="28" xfId="0" applyFont="1" applyFill="1" applyBorder="1"/>
    <xf numFmtId="0" fontId="1" fillId="0" borderId="29" xfId="0" applyFont="1" applyBorder="1" applyAlignment="1">
      <alignment horizontal="center"/>
    </xf>
    <xf numFmtId="0" fontId="2" fillId="2" borderId="30" xfId="0" applyFont="1" applyFill="1" applyBorder="1"/>
    <xf numFmtId="0" fontId="4" fillId="0" borderId="30" xfId="0" applyFont="1" applyBorder="1" applyAlignment="1">
      <alignment horizontal="centerContinuous"/>
    </xf>
    <xf numFmtId="0" fontId="11" fillId="0" borderId="32" xfId="0" applyFont="1" applyFill="1" applyBorder="1"/>
    <xf numFmtId="3" fontId="5" fillId="0" borderId="15" xfId="0" applyNumberFormat="1" applyFont="1" applyFill="1" applyBorder="1" applyAlignment="1" applyProtection="1">
      <alignment horizontal="centerContinuous"/>
    </xf>
    <xf numFmtId="3" fontId="3" fillId="2" borderId="28" xfId="1" applyNumberFormat="1" applyFont="1" applyFill="1" applyBorder="1"/>
    <xf numFmtId="0" fontId="5" fillId="0" borderId="8" xfId="0" applyFont="1" applyBorder="1" applyAlignment="1">
      <alignment horizontal="center"/>
    </xf>
    <xf numFmtId="3" fontId="0" fillId="0" borderId="26" xfId="0" applyNumberFormat="1" applyFont="1" applyFill="1" applyBorder="1"/>
    <xf numFmtId="3" fontId="0" fillId="0" borderId="33" xfId="1" applyNumberFormat="1" applyFont="1" applyBorder="1"/>
    <xf numFmtId="0" fontId="11" fillId="0" borderId="28" xfId="0" applyFont="1" applyBorder="1"/>
    <xf numFmtId="3" fontId="0" fillId="0" borderId="34" xfId="1" applyNumberFormat="1" applyFont="1" applyBorder="1"/>
    <xf numFmtId="165" fontId="0" fillId="0" borderId="0" xfId="0" applyNumberFormat="1"/>
    <xf numFmtId="3" fontId="0" fillId="0" borderId="33" xfId="0" applyNumberFormat="1" applyFont="1" applyBorder="1"/>
    <xf numFmtId="3" fontId="0" fillId="0" borderId="34" xfId="0" applyNumberFormat="1" applyFont="1" applyBorder="1"/>
    <xf numFmtId="3" fontId="0" fillId="0" borderId="26" xfId="1" applyNumberFormat="1" applyFont="1" applyBorder="1"/>
    <xf numFmtId="0" fontId="1" fillId="0" borderId="16" xfId="0" applyFont="1" applyBorder="1" applyAlignment="1">
      <alignment horizontal="center"/>
    </xf>
    <xf numFmtId="0" fontId="0" fillId="0" borderId="35" xfId="0" applyFont="1" applyBorder="1"/>
    <xf numFmtId="0" fontId="3" fillId="2" borderId="29" xfId="0" applyFont="1" applyFill="1" applyBorder="1"/>
    <xf numFmtId="0" fontId="3" fillId="2" borderId="28" xfId="0" applyFont="1" applyFill="1" applyBorder="1" applyAlignment="1">
      <alignment horizontal="right"/>
    </xf>
    <xf numFmtId="3" fontId="0" fillId="0" borderId="26" xfId="0" applyNumberFormat="1" applyFont="1" applyBorder="1"/>
    <xf numFmtId="3" fontId="5" fillId="0" borderId="3" xfId="0" applyNumberFormat="1" applyFont="1" applyFill="1" applyBorder="1" applyAlignment="1" applyProtection="1"/>
    <xf numFmtId="3" fontId="0" fillId="0" borderId="24" xfId="0" applyNumberFormat="1" applyFont="1" applyBorder="1"/>
    <xf numFmtId="3" fontId="10" fillId="0" borderId="34" xfId="0" applyNumberFormat="1" applyFont="1" applyBorder="1" applyAlignment="1"/>
    <xf numFmtId="0" fontId="4" fillId="0" borderId="0" xfId="0" applyFont="1" applyFill="1" applyBorder="1" applyAlignment="1" applyProtection="1">
      <alignment horizontal="centerContinuous"/>
    </xf>
    <xf numFmtId="0" fontId="2" fillId="0" borderId="16" xfId="0" applyNumberFormat="1" applyFont="1" applyFill="1" applyBorder="1" applyAlignment="1" applyProtection="1"/>
    <xf numFmtId="0" fontId="4" fillId="0" borderId="17" xfId="0" applyFont="1" applyBorder="1" applyAlignment="1">
      <alignment horizontal="centerContinuous"/>
    </xf>
    <xf numFmtId="0" fontId="2" fillId="0" borderId="30" xfId="0" applyFont="1" applyBorder="1"/>
    <xf numFmtId="0" fontId="1" fillId="0" borderId="5" xfId="0" applyNumberFormat="1" applyFont="1" applyFill="1" applyBorder="1" applyAlignment="1" applyProtection="1"/>
    <xf numFmtId="0" fontId="1" fillId="0" borderId="19" xfId="0" applyFont="1" applyBorder="1" applyAlignment="1">
      <alignment horizontal="center"/>
    </xf>
    <xf numFmtId="3" fontId="10" fillId="0" borderId="26" xfId="0" applyNumberFormat="1" applyFont="1" applyBorder="1" applyAlignment="1"/>
    <xf numFmtId="3" fontId="10" fillId="0" borderId="24" xfId="0" applyNumberFormat="1" applyFont="1" applyBorder="1" applyAlignment="1"/>
    <xf numFmtId="3" fontId="0" fillId="0" borderId="0" xfId="0" applyNumberFormat="1" applyFont="1" applyBorder="1"/>
    <xf numFmtId="0" fontId="1" fillId="0" borderId="5" xfId="0" applyFont="1" applyBorder="1" applyAlignment="1">
      <alignment horizontal="right"/>
    </xf>
    <xf numFmtId="0" fontId="12" fillId="4" borderId="20" xfId="0" applyFont="1" applyFill="1" applyBorder="1" applyAlignment="1"/>
    <xf numFmtId="3" fontId="0" fillId="0" borderId="28" xfId="0" applyNumberFormat="1" applyBorder="1"/>
    <xf numFmtId="0" fontId="4" fillId="0" borderId="36" xfId="0" applyNumberFormat="1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3" fontId="4" fillId="0" borderId="7" xfId="0" applyNumberFormat="1" applyFont="1" applyFill="1" applyBorder="1" applyAlignment="1" applyProtection="1">
      <alignment horizontal="centerContinuous"/>
    </xf>
    <xf numFmtId="0" fontId="1" fillId="0" borderId="37" xfId="0" applyFont="1" applyBorder="1"/>
    <xf numFmtId="0" fontId="4" fillId="0" borderId="5" xfId="0" applyFont="1" applyBorder="1"/>
    <xf numFmtId="0" fontId="13" fillId="0" borderId="12" xfId="0" applyNumberFormat="1" applyFont="1" applyFill="1" applyBorder="1" applyAlignment="1" applyProtection="1"/>
    <xf numFmtId="0" fontId="1" fillId="0" borderId="10" xfId="0" applyFont="1" applyBorder="1" applyAlignment="1">
      <alignment horizontal="center"/>
    </xf>
    <xf numFmtId="0" fontId="2" fillId="0" borderId="38" xfId="0" applyFont="1" applyBorder="1"/>
    <xf numFmtId="0" fontId="1" fillId="0" borderId="11" xfId="0" applyFont="1" applyBorder="1" applyAlignment="1">
      <alignment horizontal="centerContinuous"/>
    </xf>
    <xf numFmtId="0" fontId="9" fillId="0" borderId="26" xfId="0" applyFont="1" applyFill="1" applyBorder="1"/>
    <xf numFmtId="0" fontId="2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4" fillId="0" borderId="8" xfId="0" applyFont="1" applyBorder="1"/>
    <xf numFmtId="0" fontId="1" fillId="0" borderId="30" xfId="0" applyFont="1" applyBorder="1"/>
    <xf numFmtId="0" fontId="2" fillId="0" borderId="2" xfId="0" applyFont="1" applyBorder="1"/>
    <xf numFmtId="164" fontId="2" fillId="0" borderId="17" xfId="0" applyNumberFormat="1" applyFont="1" applyFill="1" applyBorder="1" applyAlignment="1" applyProtection="1">
      <alignment horizontal="centerContinuous"/>
    </xf>
    <xf numFmtId="1" fontId="0" fillId="0" borderId="0" xfId="0" applyNumberFormat="1" applyFont="1" applyBorder="1"/>
    <xf numFmtId="0" fontId="3" fillId="2" borderId="18" xfId="0" applyFont="1" applyFill="1" applyBorder="1"/>
    <xf numFmtId="0" fontId="9" fillId="0" borderId="26" xfId="0" applyFont="1" applyBorder="1"/>
    <xf numFmtId="0" fontId="0" fillId="0" borderId="21" xfId="0" applyNumberFormat="1" applyBorder="1"/>
    <xf numFmtId="0" fontId="2" fillId="2" borderId="0" xfId="0" applyFont="1" applyFill="1" applyBorder="1"/>
    <xf numFmtId="3" fontId="0" fillId="0" borderId="39" xfId="1" applyNumberFormat="1" applyFont="1" applyBorder="1"/>
    <xf numFmtId="0" fontId="1" fillId="0" borderId="19" xfId="0" applyNumberFormat="1" applyFont="1" applyFill="1" applyBorder="1" applyAlignment="1" applyProtection="1"/>
    <xf numFmtId="1" fontId="0" fillId="0" borderId="0" xfId="0" applyNumberFormat="1" applyFont="1"/>
    <xf numFmtId="0" fontId="0" fillId="0" borderId="24" xfId="0" applyNumberFormat="1" applyFont="1" applyBorder="1"/>
    <xf numFmtId="0" fontId="2" fillId="2" borderId="5" xfId="0" applyFont="1" applyFill="1" applyBorder="1"/>
    <xf numFmtId="3" fontId="0" fillId="0" borderId="4" xfId="0" applyNumberFormat="1" applyBorder="1"/>
    <xf numFmtId="3" fontId="3" fillId="2" borderId="9" xfId="1" applyNumberFormat="1" applyFont="1" applyFill="1" applyBorder="1"/>
    <xf numFmtId="3" fontId="0" fillId="0" borderId="40" xfId="1" applyNumberFormat="1" applyFont="1" applyBorder="1"/>
    <xf numFmtId="3" fontId="3" fillId="2" borderId="23" xfId="1" applyNumberFormat="1" applyFont="1" applyFill="1" applyBorder="1"/>
    <xf numFmtId="0" fontId="1" fillId="0" borderId="21" xfId="0" applyFont="1" applyBorder="1" applyAlignment="1">
      <alignment horizontal="center"/>
    </xf>
    <xf numFmtId="0" fontId="2" fillId="0" borderId="15" xfId="0" applyFont="1" applyBorder="1"/>
    <xf numFmtId="3" fontId="0" fillId="0" borderId="38" xfId="0" applyNumberFormat="1" applyFill="1" applyBorder="1"/>
    <xf numFmtId="0" fontId="1" fillId="0" borderId="41" xfId="0" applyFont="1" applyBorder="1" applyAlignment="1">
      <alignment horizontal="center"/>
    </xf>
    <xf numFmtId="0" fontId="5" fillId="0" borderId="17" xfId="0" applyFont="1" applyBorder="1"/>
    <xf numFmtId="0" fontId="14" fillId="0" borderId="8" xfId="0" applyFont="1" applyBorder="1"/>
    <xf numFmtId="3" fontId="0" fillId="0" borderId="42" xfId="1" applyNumberFormat="1" applyFont="1" applyBorder="1"/>
    <xf numFmtId="1" fontId="1" fillId="0" borderId="5" xfId="0" applyNumberFormat="1" applyFont="1" applyBorder="1" applyAlignment="1">
      <alignment horizontal="centerContinuous"/>
    </xf>
    <xf numFmtId="0" fontId="2" fillId="0" borderId="0" xfId="0" applyFont="1" applyBorder="1"/>
    <xf numFmtId="3" fontId="4" fillId="0" borderId="11" xfId="0" applyNumberFormat="1" applyFont="1" applyFill="1" applyBorder="1" applyAlignment="1" applyProtection="1">
      <alignment horizontal="center"/>
    </xf>
    <xf numFmtId="0" fontId="4" fillId="0" borderId="36" xfId="0" applyFont="1" applyBorder="1" applyAlignment="1">
      <alignment horizontal="left"/>
    </xf>
    <xf numFmtId="0" fontId="3" fillId="2" borderId="12" xfId="0" applyFont="1" applyFill="1" applyBorder="1"/>
    <xf numFmtId="0" fontId="2" fillId="0" borderId="5" xfId="0" applyFont="1" applyBorder="1"/>
    <xf numFmtId="3" fontId="0" fillId="0" borderId="43" xfId="0" applyNumberFormat="1" applyFont="1" applyFill="1" applyBorder="1"/>
    <xf numFmtId="3" fontId="0" fillId="0" borderId="9" xfId="0" applyNumberFormat="1" applyBorder="1"/>
    <xf numFmtId="0" fontId="2" fillId="2" borderId="16" xfId="0" applyFont="1" applyFill="1" applyBorder="1"/>
    <xf numFmtId="0" fontId="4" fillId="0" borderId="16" xfId="0" applyFont="1" applyBorder="1" applyAlignment="1">
      <alignment horizontal="centerContinuous"/>
    </xf>
    <xf numFmtId="3" fontId="4" fillId="0" borderId="17" xfId="0" applyNumberFormat="1" applyFont="1" applyFill="1" applyBorder="1" applyAlignment="1" applyProtection="1">
      <alignment horizontal="centerContinuous"/>
    </xf>
    <xf numFmtId="3" fontId="0" fillId="0" borderId="43" xfId="1" applyNumberFormat="1" applyFont="1" applyBorder="1"/>
    <xf numFmtId="0" fontId="9" fillId="0" borderId="40" xfId="0" applyFont="1" applyFill="1" applyBorder="1"/>
    <xf numFmtId="0" fontId="5" fillId="0" borderId="30" xfId="0" applyFont="1" applyBorder="1" applyAlignment="1">
      <alignment horizontal="left"/>
    </xf>
    <xf numFmtId="3" fontId="3" fillId="2" borderId="26" xfId="1" applyNumberFormat="1" applyFont="1" applyFill="1" applyBorder="1"/>
    <xf numFmtId="0" fontId="2" fillId="0" borderId="8" xfId="0" applyFont="1" applyBorder="1"/>
    <xf numFmtId="0" fontId="2" fillId="2" borderId="19" xfId="0" applyFont="1" applyFill="1" applyBorder="1"/>
    <xf numFmtId="0" fontId="1" fillId="0" borderId="12" xfId="0" applyNumberFormat="1" applyFont="1" applyFill="1" applyBorder="1" applyAlignment="1" applyProtection="1"/>
    <xf numFmtId="3" fontId="0" fillId="0" borderId="12" xfId="1" applyNumberFormat="1" applyFont="1" applyBorder="1"/>
    <xf numFmtId="0" fontId="9" fillId="0" borderId="18" xfId="0" applyFont="1" applyFill="1" applyBorder="1"/>
    <xf numFmtId="0" fontId="3" fillId="2" borderId="28" xfId="0" applyFont="1" applyFill="1" applyBorder="1"/>
    <xf numFmtId="0" fontId="1" fillId="0" borderId="44" xfId="0" applyFont="1" applyBorder="1"/>
    <xf numFmtId="0" fontId="1" fillId="0" borderId="5" xfId="0" applyFont="1" applyFill="1" applyBorder="1" applyAlignment="1" applyProtection="1">
      <alignment horizontal="centerContinuous"/>
    </xf>
    <xf numFmtId="0" fontId="5" fillId="0" borderId="17" xfId="0" applyFont="1" applyBorder="1" applyAlignment="1">
      <alignment horizontal="centerContinuous"/>
    </xf>
    <xf numFmtId="0" fontId="8" fillId="0" borderId="8" xfId="0" applyFont="1" applyBorder="1" applyAlignment="1"/>
    <xf numFmtId="3" fontId="0" fillId="0" borderId="28" xfId="1" applyNumberFormat="1" applyFont="1" applyFill="1" applyBorder="1"/>
    <xf numFmtId="0" fontId="2" fillId="0" borderId="16" xfId="0" applyFont="1" applyBorder="1"/>
    <xf numFmtId="3" fontId="0" fillId="0" borderId="21" xfId="0" applyNumberFormat="1" applyFont="1" applyBorder="1"/>
    <xf numFmtId="0" fontId="1" fillId="0" borderId="5" xfId="0" applyFont="1" applyBorder="1"/>
    <xf numFmtId="0" fontId="5" fillId="0" borderId="0" xfId="0" applyFont="1" applyBorder="1"/>
    <xf numFmtId="3" fontId="0" fillId="0" borderId="28" xfId="0" applyNumberFormat="1" applyFont="1" applyFill="1" applyBorder="1"/>
    <xf numFmtId="0" fontId="2" fillId="0" borderId="3" xfId="0" applyFont="1" applyBorder="1" applyAlignment="1"/>
    <xf numFmtId="3" fontId="3" fillId="2" borderId="28" xfId="1" applyNumberFormat="1" applyFont="1" applyFill="1" applyBorder="1" applyAlignment="1">
      <alignment horizontal="right"/>
    </xf>
    <xf numFmtId="0" fontId="0" fillId="0" borderId="0" xfId="0" applyFont="1" applyBorder="1"/>
    <xf numFmtId="0" fontId="2" fillId="0" borderId="3" xfId="0" applyFont="1" applyBorder="1"/>
    <xf numFmtId="0" fontId="15" fillId="0" borderId="0" xfId="0" applyFont="1" applyBorder="1"/>
    <xf numFmtId="3" fontId="2" fillId="2" borderId="9" xfId="1" applyNumberFormat="1" applyFont="1" applyFill="1" applyBorder="1"/>
    <xf numFmtId="0" fontId="4" fillId="0" borderId="11" xfId="0" applyNumberFormat="1" applyFont="1" applyBorder="1" applyAlignment="1">
      <alignment horizontal="left"/>
    </xf>
    <xf numFmtId="3" fontId="4" fillId="0" borderId="15" xfId="0" applyNumberFormat="1" applyFont="1" applyFill="1" applyBorder="1" applyAlignment="1" applyProtection="1">
      <alignment horizontal="centerContinuous"/>
    </xf>
    <xf numFmtId="3" fontId="0" fillId="0" borderId="28" xfId="1" applyNumberFormat="1" applyFont="1" applyBorder="1"/>
    <xf numFmtId="0" fontId="0" fillId="0" borderId="29" xfId="0" applyFont="1" applyFill="1" applyBorder="1"/>
    <xf numFmtId="0" fontId="3" fillId="0" borderId="7" xfId="0" applyFont="1" applyBorder="1"/>
    <xf numFmtId="0" fontId="0" fillId="0" borderId="0" xfId="0" applyFont="1"/>
    <xf numFmtId="0" fontId="1" fillId="0" borderId="30" xfId="0" applyFont="1" applyBorder="1" applyAlignment="1">
      <alignment horizontal="center"/>
    </xf>
    <xf numFmtId="164" fontId="4" fillId="0" borderId="12" xfId="0" applyNumberFormat="1" applyFont="1" applyBorder="1"/>
    <xf numFmtId="0" fontId="1" fillId="0" borderId="8" xfId="0" applyFont="1" applyBorder="1"/>
    <xf numFmtId="3" fontId="0" fillId="0" borderId="28" xfId="0" applyNumberFormat="1" applyFont="1" applyBorder="1"/>
    <xf numFmtId="0" fontId="8" fillId="0" borderId="3" xfId="0" applyFont="1" applyBorder="1" applyAlignment="1"/>
    <xf numFmtId="3" fontId="0" fillId="0" borderId="46" xfId="0" applyNumberFormat="1" applyBorder="1"/>
    <xf numFmtId="3" fontId="0" fillId="0" borderId="32" xfId="1" applyNumberFormat="1" applyFont="1" applyBorder="1"/>
    <xf numFmtId="0" fontId="8" fillId="0" borderId="19" xfId="0" applyFont="1" applyBorder="1" applyAlignment="1"/>
    <xf numFmtId="3" fontId="10" fillId="0" borderId="28" xfId="0" applyNumberFormat="1" applyFont="1" applyBorder="1" applyAlignment="1"/>
    <xf numFmtId="0" fontId="2" fillId="0" borderId="30" xfId="0" applyNumberFormat="1" applyFont="1" applyFill="1" applyBorder="1" applyAlignment="1" applyProtection="1"/>
    <xf numFmtId="0" fontId="9" fillId="0" borderId="21" xfId="0" applyFont="1" applyFill="1" applyBorder="1"/>
    <xf numFmtId="0" fontId="1" fillId="0" borderId="16" xfId="0" applyFont="1" applyBorder="1"/>
    <xf numFmtId="0" fontId="0" fillId="0" borderId="8" xfId="0" applyFont="1" applyBorder="1"/>
    <xf numFmtId="0" fontId="1" fillId="0" borderId="5" xfId="0" applyFont="1" applyBorder="1" applyAlignment="1">
      <alignment horizontal="centerContinuous"/>
    </xf>
    <xf numFmtId="0" fontId="2" fillId="0" borderId="13" xfId="0" applyFont="1" applyBorder="1"/>
    <xf numFmtId="3" fontId="0" fillId="0" borderId="29" xfId="0" applyNumberFormat="1" applyBorder="1"/>
    <xf numFmtId="1" fontId="11" fillId="0" borderId="28" xfId="0" applyNumberFormat="1" applyFont="1" applyBorder="1"/>
    <xf numFmtId="0" fontId="16" fillId="5" borderId="20" xfId="0" applyFont="1" applyFill="1" applyBorder="1" applyAlignment="1"/>
    <xf numFmtId="3" fontId="0" fillId="0" borderId="1" xfId="0" applyNumberFormat="1" applyFont="1" applyFill="1" applyBorder="1"/>
    <xf numFmtId="164" fontId="4" fillId="0" borderId="11" xfId="0" applyNumberFormat="1" applyFont="1" applyFill="1" applyBorder="1" applyAlignment="1" applyProtection="1">
      <alignment horizontal="centerContinuous"/>
    </xf>
    <xf numFmtId="3" fontId="3" fillId="2" borderId="40" xfId="1" applyNumberFormat="1" applyFont="1" applyFill="1" applyBorder="1"/>
    <xf numFmtId="0" fontId="1" fillId="0" borderId="19" xfId="0" applyFont="1" applyBorder="1"/>
    <xf numFmtId="0" fontId="0" fillId="0" borderId="16" xfId="0" applyFont="1" applyBorder="1"/>
    <xf numFmtId="0" fontId="5" fillId="0" borderId="5" xfId="0" applyFont="1" applyBorder="1" applyAlignment="1">
      <alignment horizontal="left"/>
    </xf>
    <xf numFmtId="0" fontId="5" fillId="0" borderId="3" xfId="0" applyFont="1" applyBorder="1"/>
    <xf numFmtId="0" fontId="1" fillId="0" borderId="11" xfId="0" applyFont="1" applyBorder="1" applyAlignment="1">
      <alignment horizontal="left"/>
    </xf>
    <xf numFmtId="166" fontId="4" fillId="0" borderId="16" xfId="0" applyNumberFormat="1" applyFont="1" applyBorder="1"/>
    <xf numFmtId="166" fontId="4" fillId="0" borderId="17" xfId="0" applyNumberFormat="1" applyFont="1" applyBorder="1" applyAlignment="1">
      <alignment horizontal="right"/>
    </xf>
    <xf numFmtId="0" fontId="1" fillId="0" borderId="36" xfId="0" applyNumberFormat="1" applyFont="1" applyBorder="1" applyAlignment="1">
      <alignment horizontal="left"/>
    </xf>
    <xf numFmtId="167" fontId="4" fillId="0" borderId="11" xfId="0" applyNumberFormat="1" applyFont="1" applyFill="1" applyBorder="1" applyAlignment="1" applyProtection="1">
      <alignment horizontal="center"/>
    </xf>
    <xf numFmtId="0" fontId="3" fillId="0" borderId="7" xfId="0" applyFont="1" applyBorder="1" applyAlignment="1"/>
    <xf numFmtId="0" fontId="3" fillId="0" borderId="2" xfId="0" applyFont="1" applyBorder="1" applyAlignment="1"/>
    <xf numFmtId="0" fontId="3" fillId="0" borderId="15" xfId="0" applyFont="1" applyBorder="1" applyAlignment="1"/>
    <xf numFmtId="0" fontId="1" fillId="0" borderId="0" xfId="0" applyFont="1" applyBorder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11" fillId="0" borderId="12" xfId="0" applyFont="1" applyFill="1" applyBorder="1"/>
    <xf numFmtId="0" fontId="1" fillId="0" borderId="19" xfId="0" applyFont="1" applyBorder="1" applyAlignment="1">
      <alignment horizontal="right"/>
    </xf>
    <xf numFmtId="2" fontId="1" fillId="0" borderId="8" xfId="0" applyNumberFormat="1" applyFont="1" applyBorder="1"/>
    <xf numFmtId="2" fontId="1" fillId="0" borderId="0" xfId="0" applyNumberFormat="1" applyFont="1" applyBorder="1"/>
    <xf numFmtId="0" fontId="11" fillId="0" borderId="21" xfId="0" applyNumberFormat="1" applyFont="1" applyBorder="1"/>
    <xf numFmtId="0" fontId="11" fillId="0" borderId="24" xfId="0" applyNumberFormat="1" applyFont="1" applyBorder="1"/>
    <xf numFmtId="0" fontId="11" fillId="0" borderId="0" xfId="0" applyFont="1"/>
    <xf numFmtId="167" fontId="4" fillId="0" borderId="5" xfId="0" applyNumberFormat="1" applyFont="1" applyBorder="1" applyAlignment="1">
      <alignment horizontal="centerContinuous"/>
    </xf>
    <xf numFmtId="167" fontId="4" fillId="0" borderId="11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2" xfId="0" applyFont="1" applyBorder="1"/>
    <xf numFmtId="0" fontId="0" fillId="0" borderId="15" xfId="0" applyFont="1" applyBorder="1"/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64" fontId="4" fillId="0" borderId="11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 applyProtection="1">
      <alignment horizontal="center"/>
    </xf>
    <xf numFmtId="167" fontId="4" fillId="0" borderId="11" xfId="0" applyNumberFormat="1" applyFont="1" applyFill="1" applyBorder="1" applyAlignment="1" applyProtection="1">
      <alignment horizontal="center"/>
    </xf>
    <xf numFmtId="167" fontId="4" fillId="0" borderId="3" xfId="0" applyNumberFormat="1" applyFont="1" applyFill="1" applyBorder="1" applyAlignment="1" applyProtection="1">
      <alignment horizontal="center"/>
    </xf>
    <xf numFmtId="167" fontId="4" fillId="0" borderId="47" xfId="0" applyNumberFormat="1" applyFont="1" applyFill="1" applyBorder="1" applyAlignment="1" applyProtection="1">
      <alignment horizontal="center"/>
    </xf>
    <xf numFmtId="0" fontId="1" fillId="0" borderId="1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67" fontId="4" fillId="0" borderId="17" xfId="0" applyNumberFormat="1" applyFont="1" applyFill="1" applyBorder="1" applyAlignment="1" applyProtection="1">
      <alignment horizontal="center"/>
    </xf>
    <xf numFmtId="0" fontId="1" fillId="0" borderId="21" xfId="0" applyNumberFormat="1" applyFont="1" applyFill="1" applyBorder="1" applyAlignment="1" applyProtection="1">
      <alignment horizontal="center"/>
    </xf>
    <xf numFmtId="0" fontId="1" fillId="0" borderId="29" xfId="0" applyNumberFormat="1" applyFont="1" applyFill="1" applyBorder="1" applyAlignment="1" applyProtection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3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3" fontId="4" fillId="0" borderId="11" xfId="0" applyNumberFormat="1" applyFont="1" applyFill="1" applyBorder="1" applyAlignment="1" applyProtection="1">
      <alignment horizontal="left"/>
    </xf>
    <xf numFmtId="3" fontId="4" fillId="0" borderId="3" xfId="0" applyNumberFormat="1" applyFont="1" applyFill="1" applyBorder="1" applyAlignment="1" applyProtection="1">
      <alignment horizontal="left"/>
    </xf>
    <xf numFmtId="3" fontId="0" fillId="0" borderId="26" xfId="0" applyNumberFormat="1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18" xfId="1" applyNumberFormat="1" applyFont="1" applyBorder="1" applyAlignment="1">
      <alignment horizontal="right"/>
    </xf>
    <xf numFmtId="3" fontId="0" fillId="0" borderId="38" xfId="1" applyNumberFormat="1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3" fontId="4" fillId="0" borderId="3" xfId="0" applyNumberFormat="1" applyFont="1" applyFill="1" applyBorder="1" applyAlignment="1" applyProtection="1">
      <alignment horizontal="center"/>
    </xf>
    <xf numFmtId="3" fontId="4" fillId="0" borderId="11" xfId="0" applyNumberFormat="1" applyFont="1" applyFill="1" applyBorder="1" applyAlignment="1" applyProtection="1">
      <alignment horizontal="center"/>
    </xf>
    <xf numFmtId="3" fontId="4" fillId="0" borderId="1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/>
    </xf>
    <xf numFmtId="3" fontId="0" fillId="0" borderId="26" xfId="1" applyNumberFormat="1" applyFont="1" applyBorder="1" applyAlignment="1">
      <alignment horizontal="right"/>
    </xf>
    <xf numFmtId="3" fontId="0" fillId="0" borderId="22" xfId="1" applyNumberFormat="1" applyFont="1" applyBorder="1" applyAlignment="1">
      <alignment horizontal="right"/>
    </xf>
    <xf numFmtId="3" fontId="0" fillId="0" borderId="9" xfId="1" applyNumberFormat="1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/>
    <xf numFmtId="0" fontId="6" fillId="0" borderId="0" xfId="0" applyFont="1"/>
    <xf numFmtId="0" fontId="0" fillId="0" borderId="31" xfId="0" applyFont="1" applyBorder="1" applyAlignment="1">
      <alignment horizontal="center"/>
    </xf>
    <xf numFmtId="3" fontId="0" fillId="0" borderId="18" xfId="0" applyNumberFormat="1" applyFont="1" applyFill="1" applyBorder="1" applyAlignment="1">
      <alignment horizontal="right"/>
    </xf>
    <xf numFmtId="3" fontId="0" fillId="0" borderId="25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45" xfId="0" applyFont="1" applyBorder="1" applyAlignment="1">
      <alignment horizontal="right"/>
    </xf>
    <xf numFmtId="0" fontId="11" fillId="0" borderId="7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1" fillId="0" borderId="15" xfId="0" applyFont="1" applyFill="1" applyBorder="1" applyAlignment="1">
      <alignment horizontal="left"/>
    </xf>
    <xf numFmtId="3" fontId="0" fillId="0" borderId="25" xfId="1" applyNumberFormat="1" applyFont="1" applyBorder="1" applyAlignment="1">
      <alignment horizontal="right"/>
    </xf>
    <xf numFmtId="0" fontId="1" fillId="0" borderId="19" xfId="0" applyFont="1" applyFill="1" applyBorder="1" applyAlignment="1" applyProtection="1">
      <alignment horizontal="left"/>
    </xf>
    <xf numFmtId="0" fontId="1" fillId="0" borderId="8" xfId="0" applyFont="1" applyFill="1" applyBorder="1" applyAlignment="1" applyProtection="1">
      <alignment horizontal="left"/>
    </xf>
    <xf numFmtId="0" fontId="1" fillId="0" borderId="16" xfId="0" applyFont="1" applyFill="1" applyBorder="1" applyAlignment="1" applyProtection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7" fontId="11" fillId="0" borderId="6" xfId="0" applyNumberFormat="1" applyFont="1" applyBorder="1"/>
    <xf numFmtId="167" fontId="11" fillId="0" borderId="27" xfId="0" applyNumberFormat="1" applyFont="1" applyBorder="1"/>
    <xf numFmtId="167" fontId="11" fillId="0" borderId="34" xfId="0" applyNumberFormat="1" applyFont="1" applyBorder="1"/>
    <xf numFmtId="167" fontId="11" fillId="0" borderId="46" xfId="0" applyNumberFormat="1" applyFont="1" applyBorder="1"/>
    <xf numFmtId="167" fontId="11" fillId="0" borderId="29" xfId="0" applyNumberFormat="1" applyFont="1" applyBorder="1"/>
    <xf numFmtId="167" fontId="11" fillId="0" borderId="21" xfId="0" applyNumberFormat="1" applyFont="1" applyBorder="1"/>
    <xf numFmtId="167" fontId="11" fillId="0" borderId="26" xfId="0" applyNumberFormat="1" applyFont="1" applyBorder="1" applyAlignment="1">
      <alignment horizontal="right"/>
    </xf>
    <xf numFmtId="167" fontId="11" fillId="0" borderId="9" xfId="0" applyNumberFormat="1" applyFont="1" applyBorder="1" applyAlignment="1">
      <alignment horizontal="right"/>
    </xf>
    <xf numFmtId="167" fontId="11" fillId="0" borderId="22" xfId="0" applyNumberFormat="1" applyFont="1" applyBorder="1" applyAlignment="1">
      <alignment horizontal="right"/>
    </xf>
    <xf numFmtId="167" fontId="20" fillId="0" borderId="4" xfId="0" applyNumberFormat="1" applyFont="1" applyBorder="1" applyAlignment="1"/>
    <xf numFmtId="167" fontId="11" fillId="0" borderId="22" xfId="0" applyNumberFormat="1" applyFont="1" applyBorder="1"/>
    <xf numFmtId="167" fontId="11" fillId="0" borderId="28" xfId="0" applyNumberFormat="1" applyFont="1" applyBorder="1"/>
    <xf numFmtId="167" fontId="11" fillId="0" borderId="4" xfId="0" applyNumberFormat="1" applyFont="1" applyBorder="1"/>
    <xf numFmtId="167" fontId="20" fillId="0" borderId="48" xfId="0" applyNumberFormat="1" applyFont="1" applyBorder="1" applyAlignment="1"/>
    <xf numFmtId="167" fontId="0" fillId="0" borderId="6" xfId="0" applyNumberFormat="1" applyFont="1" applyBorder="1"/>
    <xf numFmtId="167" fontId="0" fillId="0" borderId="27" xfId="0" applyNumberFormat="1" applyFont="1" applyBorder="1"/>
    <xf numFmtId="167" fontId="0" fillId="0" borderId="34" xfId="0" applyNumberFormat="1" applyFont="1" applyBorder="1"/>
    <xf numFmtId="167" fontId="0" fillId="0" borderId="46" xfId="0" applyNumberFormat="1" applyBorder="1"/>
    <xf numFmtId="167" fontId="0" fillId="0" borderId="29" xfId="0" applyNumberFormat="1" applyBorder="1"/>
    <xf numFmtId="167" fontId="0" fillId="0" borderId="21" xfId="0" applyNumberFormat="1" applyFont="1" applyBorder="1"/>
    <xf numFmtId="167" fontId="0" fillId="0" borderId="26" xfId="0" applyNumberFormat="1" applyFont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26" xfId="0" applyNumberFormat="1" applyBorder="1" applyAlignment="1">
      <alignment horizontal="right"/>
    </xf>
    <xf numFmtId="167" fontId="0" fillId="0" borderId="22" xfId="0" applyNumberFormat="1" applyFont="1" applyBorder="1" applyAlignment="1">
      <alignment horizontal="right"/>
    </xf>
    <xf numFmtId="167" fontId="10" fillId="0" borderId="48" xfId="0" applyNumberFormat="1" applyFont="1" applyBorder="1" applyAlignment="1"/>
    <xf numFmtId="167" fontId="0" fillId="0" borderId="46" xfId="0" applyNumberFormat="1" applyFont="1" applyBorder="1"/>
    <xf numFmtId="167" fontId="0" fillId="0" borderId="28" xfId="0" applyNumberFormat="1" applyFont="1" applyBorder="1"/>
    <xf numFmtId="167" fontId="0" fillId="0" borderId="4" xfId="0" applyNumberFormat="1" applyBorder="1"/>
    <xf numFmtId="167" fontId="0" fillId="0" borderId="24" xfId="0" applyNumberFormat="1" applyFont="1" applyBorder="1"/>
    <xf numFmtId="167" fontId="11" fillId="0" borderId="24" xfId="0" applyNumberFormat="1" applyFont="1" applyBorder="1"/>
    <xf numFmtId="167" fontId="11" fillId="0" borderId="6" xfId="1" applyNumberFormat="1" applyFont="1" applyBorder="1"/>
    <xf numFmtId="167" fontId="11" fillId="0" borderId="28" xfId="1" applyNumberFormat="1" applyFont="1" applyBorder="1"/>
    <xf numFmtId="167" fontId="11" fillId="0" borderId="34" xfId="1" applyNumberFormat="1" applyFont="1" applyBorder="1"/>
    <xf numFmtId="167" fontId="11" fillId="0" borderId="4" xfId="1" applyNumberFormat="1" applyFont="1" applyBorder="1"/>
    <xf numFmtId="167" fontId="11" fillId="0" borderId="26" xfId="1" applyNumberFormat="1" applyFont="1" applyBorder="1"/>
    <xf numFmtId="167" fontId="11" fillId="0" borderId="33" xfId="1" applyNumberFormat="1" applyFont="1" applyBorder="1"/>
    <xf numFmtId="167" fontId="11" fillId="0" borderId="26" xfId="1" applyNumberFormat="1" applyFont="1" applyBorder="1" applyAlignment="1">
      <alignment horizontal="right"/>
    </xf>
    <xf numFmtId="167" fontId="11" fillId="0" borderId="9" xfId="1" applyNumberFormat="1" applyFont="1" applyBorder="1" applyAlignment="1">
      <alignment horizontal="right"/>
    </xf>
    <xf numFmtId="167" fontId="11" fillId="0" borderId="22" xfId="1" applyNumberFormat="1" applyFont="1" applyBorder="1" applyAlignment="1">
      <alignment horizontal="right"/>
    </xf>
    <xf numFmtId="167" fontId="11" fillId="0" borderId="22" xfId="1" applyNumberFormat="1" applyFont="1" applyBorder="1"/>
    <xf numFmtId="167" fontId="3" fillId="2" borderId="26" xfId="1" applyNumberFormat="1" applyFont="1" applyFill="1" applyBorder="1"/>
    <xf numFmtId="167" fontId="3" fillId="2" borderId="28" xfId="1" applyNumberFormat="1" applyFont="1" applyFill="1" applyBorder="1"/>
    <xf numFmtId="167" fontId="3" fillId="2" borderId="28" xfId="1" applyNumberFormat="1" applyFont="1" applyFill="1" applyBorder="1" applyAlignment="1">
      <alignment horizontal="right"/>
    </xf>
    <xf numFmtId="167" fontId="11" fillId="0" borderId="28" xfId="1" applyNumberFormat="1" applyFont="1" applyFill="1" applyBorder="1"/>
    <xf numFmtId="167" fontId="3" fillId="2" borderId="9" xfId="1" applyNumberFormat="1" applyFont="1" applyFill="1" applyBorder="1"/>
    <xf numFmtId="167" fontId="11" fillId="0" borderId="18" xfId="1" applyNumberFormat="1" applyFont="1" applyBorder="1"/>
    <xf numFmtId="167" fontId="11" fillId="0" borderId="42" xfId="1" applyNumberFormat="1" applyFont="1" applyBorder="1"/>
    <xf numFmtId="167" fontId="11" fillId="0" borderId="43" xfId="1" applyNumberFormat="1" applyFont="1" applyBorder="1"/>
    <xf numFmtId="167" fontId="11" fillId="0" borderId="12" xfId="1" applyNumberFormat="1" applyFont="1" applyBorder="1"/>
    <xf numFmtId="167" fontId="11" fillId="0" borderId="1" xfId="1" applyNumberFormat="1" applyFont="1" applyBorder="1"/>
    <xf numFmtId="167" fontId="11" fillId="0" borderId="18" xfId="1" applyNumberFormat="1" applyFont="1" applyBorder="1" applyAlignment="1">
      <alignment horizontal="right"/>
    </xf>
    <xf numFmtId="167" fontId="11" fillId="0" borderId="38" xfId="1" applyNumberFormat="1" applyFont="1" applyBorder="1" applyAlignment="1">
      <alignment horizontal="right"/>
    </xf>
    <xf numFmtId="167" fontId="11" fillId="0" borderId="25" xfId="1" applyNumberFormat="1" applyFont="1" applyBorder="1" applyAlignment="1">
      <alignment horizontal="right"/>
    </xf>
    <xf numFmtId="167" fontId="3" fillId="2" borderId="18" xfId="1" applyNumberFormat="1" applyFont="1" applyFill="1" applyBorder="1"/>
    <xf numFmtId="167" fontId="3" fillId="2" borderId="38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topLeftCell="A2" zoomScale="80" zoomScaleNormal="80" workbookViewId="0">
      <selection activeCell="A2" sqref="A2"/>
    </sheetView>
  </sheetViews>
  <sheetFormatPr defaultColWidth="8.85546875" defaultRowHeight="15"/>
  <cols>
    <col min="1" max="1" width="21" style="151" customWidth="1"/>
    <col min="2" max="2" width="19" style="151" customWidth="1"/>
    <col min="3" max="3" width="11" style="151" bestFit="1" customWidth="1"/>
    <col min="4" max="4" width="11.5703125" style="151" bestFit="1" customWidth="1"/>
    <col min="5" max="5" width="13.7109375" style="151" bestFit="1" customWidth="1"/>
    <col min="6" max="6" width="9.5703125" style="151" customWidth="1"/>
    <col min="7" max="7" width="8.85546875" style="151" bestFit="1" customWidth="1"/>
    <col min="8" max="8" width="11" style="151" bestFit="1" customWidth="1"/>
    <col min="9" max="9" width="11.5703125" style="151" customWidth="1"/>
    <col min="10" max="10" width="7.28515625" style="151" customWidth="1"/>
    <col min="11" max="11" width="5.42578125" style="151" customWidth="1"/>
    <col min="12" max="12" width="5.28515625" style="151" customWidth="1"/>
    <col min="13" max="13" width="5" style="151" customWidth="1"/>
    <col min="14" max="14" width="10" style="151" bestFit="1" customWidth="1"/>
    <col min="15" max="15" width="11.7109375" style="151" customWidth="1"/>
    <col min="16" max="16" width="13.7109375" style="151" customWidth="1"/>
    <col min="17" max="17" width="11.42578125" style="151" bestFit="1" customWidth="1"/>
    <col min="18" max="16384" width="8.85546875" style="151"/>
  </cols>
  <sheetData>
    <row r="1" spans="1:17" ht="18.75">
      <c r="A1" s="159"/>
      <c r="B1" s="133"/>
      <c r="C1" s="133"/>
      <c r="D1" s="133"/>
      <c r="E1" s="217" t="s">
        <v>134</v>
      </c>
      <c r="F1" s="217"/>
      <c r="G1" s="217"/>
      <c r="H1" s="217"/>
      <c r="I1" s="217"/>
      <c r="J1" s="217"/>
      <c r="K1" s="217"/>
      <c r="L1" s="217"/>
      <c r="M1" s="217"/>
      <c r="N1" s="217"/>
      <c r="O1" s="174"/>
      <c r="P1" s="21" t="s">
        <v>208</v>
      </c>
      <c r="Q1" s="12"/>
    </row>
    <row r="2" spans="1:17" ht="19.5" thickBot="1">
      <c r="A2" s="32"/>
      <c r="B2" s="156"/>
      <c r="C2" s="156"/>
      <c r="D2" s="156"/>
      <c r="E2" s="218" t="s">
        <v>36</v>
      </c>
      <c r="F2" s="218"/>
      <c r="G2" s="218"/>
      <c r="H2" s="218"/>
      <c r="I2" s="218"/>
      <c r="J2" s="218"/>
      <c r="K2" s="218"/>
      <c r="L2" s="218"/>
      <c r="M2" s="218"/>
      <c r="N2" s="218"/>
      <c r="O2" s="17" t="s">
        <v>73</v>
      </c>
      <c r="P2" s="177" t="s">
        <v>221</v>
      </c>
      <c r="Q2" s="132"/>
    </row>
    <row r="3" spans="1:17" ht="15.75" thickBot="1">
      <c r="A3" s="150" t="s">
        <v>63</v>
      </c>
      <c r="B3" s="86"/>
      <c r="C3" s="86"/>
      <c r="D3" s="103"/>
      <c r="E3" s="150" t="s">
        <v>115</v>
      </c>
      <c r="F3" s="86"/>
      <c r="G3" s="86"/>
      <c r="H3" s="86"/>
      <c r="I3" s="103"/>
      <c r="J3" s="150" t="s">
        <v>16</v>
      </c>
      <c r="K3" s="34"/>
      <c r="L3" s="34"/>
      <c r="M3" s="86"/>
      <c r="N3" s="86"/>
      <c r="O3" s="150" t="s">
        <v>84</v>
      </c>
      <c r="P3" s="86"/>
      <c r="Q3" s="103"/>
    </row>
    <row r="4" spans="1:17">
      <c r="A4" s="137" t="s">
        <v>91</v>
      </c>
      <c r="B4" s="110"/>
      <c r="C4" s="110"/>
      <c r="D4" s="62"/>
      <c r="E4" s="173" t="s">
        <v>91</v>
      </c>
      <c r="F4" s="124"/>
      <c r="G4" s="124"/>
      <c r="H4" s="124"/>
      <c r="I4" s="135"/>
      <c r="J4" s="173" t="s">
        <v>91</v>
      </c>
      <c r="K4" s="154"/>
      <c r="L4" s="154"/>
      <c r="M4" s="124"/>
      <c r="N4" s="124"/>
      <c r="O4" s="173" t="s">
        <v>7</v>
      </c>
      <c r="P4" s="124"/>
      <c r="Q4" s="178">
        <v>41852</v>
      </c>
    </row>
    <row r="5" spans="1:17" ht="15.75" thickBot="1">
      <c r="A5" s="146" t="s">
        <v>197</v>
      </c>
      <c r="B5" s="26"/>
      <c r="C5" s="143"/>
      <c r="D5" s="81"/>
      <c r="E5" s="71" t="s">
        <v>197</v>
      </c>
      <c r="F5" s="143"/>
      <c r="G5" s="143"/>
      <c r="H5" s="143"/>
      <c r="I5" s="81"/>
      <c r="J5" s="180" t="s">
        <v>61</v>
      </c>
      <c r="K5" s="26"/>
      <c r="L5" s="26"/>
      <c r="M5" s="143"/>
      <c r="N5" s="143"/>
      <c r="O5" s="177" t="s">
        <v>217</v>
      </c>
      <c r="P5" s="143"/>
      <c r="Q5" s="179">
        <v>41882</v>
      </c>
    </row>
    <row r="6" spans="1:17" ht="15.75" thickBot="1">
      <c r="A6" s="203" t="s">
        <v>79</v>
      </c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04"/>
      <c r="P6" s="204"/>
      <c r="Q6" s="205"/>
    </row>
    <row r="7" spans="1:17">
      <c r="A7" s="6" t="s">
        <v>39</v>
      </c>
      <c r="B7" s="21" t="s">
        <v>50</v>
      </c>
      <c r="C7" s="212" t="s">
        <v>55</v>
      </c>
      <c r="D7" s="213"/>
      <c r="E7" s="212" t="s">
        <v>99</v>
      </c>
      <c r="F7" s="213"/>
      <c r="G7" s="212" t="s">
        <v>152</v>
      </c>
      <c r="H7" s="213"/>
      <c r="I7" s="212" t="s">
        <v>190</v>
      </c>
      <c r="J7" s="231"/>
      <c r="K7" s="213"/>
      <c r="L7" s="212" t="s">
        <v>109</v>
      </c>
      <c r="M7" s="231"/>
      <c r="N7" s="213"/>
      <c r="O7" s="94" t="s">
        <v>203</v>
      </c>
      <c r="P7" s="164"/>
      <c r="Q7" s="60"/>
    </row>
    <row r="8" spans="1:17">
      <c r="A8" s="166"/>
      <c r="B8" s="137" t="s">
        <v>188</v>
      </c>
      <c r="C8" s="196" t="s">
        <v>142</v>
      </c>
      <c r="D8" s="197"/>
      <c r="E8" s="196"/>
      <c r="F8" s="230"/>
      <c r="G8" s="196"/>
      <c r="H8" s="197"/>
      <c r="I8" s="214"/>
      <c r="J8" s="215"/>
      <c r="K8" s="216"/>
      <c r="L8" s="214" t="s">
        <v>59</v>
      </c>
      <c r="M8" s="215"/>
      <c r="N8" s="216"/>
      <c r="O8" s="63"/>
      <c r="P8" s="142"/>
      <c r="Q8" s="161"/>
    </row>
    <row r="9" spans="1:17" ht="15.75" thickBot="1">
      <c r="A9" s="111">
        <v>1</v>
      </c>
      <c r="B9" s="181">
        <v>9737269.0099999998</v>
      </c>
      <c r="C9" s="209">
        <v>0</v>
      </c>
      <c r="D9" s="219"/>
      <c r="E9" s="209">
        <v>0</v>
      </c>
      <c r="F9" s="210"/>
      <c r="G9" s="209">
        <f>B9+ E9</f>
        <v>9737269.0099999998</v>
      </c>
      <c r="H9" s="219"/>
      <c r="I9" s="209">
        <v>9737269.0099999998</v>
      </c>
      <c r="J9" s="210"/>
      <c r="K9" s="211"/>
      <c r="L9" s="210">
        <v>9737269.0099999998</v>
      </c>
      <c r="M9" s="210"/>
      <c r="N9" s="209"/>
      <c r="O9" s="206"/>
      <c r="P9" s="207"/>
      <c r="Q9" s="208"/>
    </row>
    <row r="10" spans="1:17" ht="15.75" thickBot="1">
      <c r="A10" s="203" t="s">
        <v>132</v>
      </c>
      <c r="B10" s="204"/>
      <c r="C10" s="204"/>
      <c r="D10" s="204"/>
      <c r="E10" s="204"/>
      <c r="F10" s="204"/>
      <c r="G10" s="204"/>
      <c r="H10" s="205"/>
      <c r="I10" s="182" t="s">
        <v>219</v>
      </c>
      <c r="J10" s="183"/>
      <c r="K10" s="183"/>
      <c r="L10" s="183"/>
      <c r="M10" s="183"/>
      <c r="N10" s="184"/>
      <c r="O10" s="183" t="s">
        <v>218</v>
      </c>
      <c r="P10" s="183"/>
      <c r="Q10" s="184"/>
    </row>
    <row r="11" spans="1:17">
      <c r="A11" s="97"/>
      <c r="B11" s="92"/>
      <c r="C11" s="16" t="s">
        <v>112</v>
      </c>
      <c r="D11" s="118"/>
      <c r="E11" s="16" t="s">
        <v>180</v>
      </c>
      <c r="F11" s="118"/>
      <c r="G11" s="16" t="s">
        <v>205</v>
      </c>
      <c r="H11" s="118"/>
      <c r="I11" s="188" t="s">
        <v>254</v>
      </c>
      <c r="J11" s="189">
        <f>I20/H20</f>
        <v>1.0053351300760223</v>
      </c>
      <c r="K11" s="84"/>
      <c r="L11" s="84"/>
      <c r="M11" s="154"/>
      <c r="N11" s="163"/>
      <c r="O11" s="154"/>
      <c r="P11" s="154"/>
      <c r="Q11" s="163"/>
    </row>
    <row r="12" spans="1:17">
      <c r="A12" s="97"/>
      <c r="B12" s="92"/>
      <c r="C12" s="165" t="s">
        <v>146</v>
      </c>
      <c r="D12" s="38"/>
      <c r="E12" s="165" t="s">
        <v>17</v>
      </c>
      <c r="F12" s="38"/>
      <c r="G12" s="68" t="s">
        <v>197</v>
      </c>
      <c r="H12" s="85"/>
      <c r="I12" s="68" t="s">
        <v>255</v>
      </c>
      <c r="J12" s="190">
        <f>I20/J20</f>
        <v>1.0341825732559216</v>
      </c>
      <c r="K12" s="110"/>
      <c r="L12" s="110"/>
      <c r="M12" s="110"/>
      <c r="N12" s="62"/>
      <c r="O12" s="185" t="s">
        <v>220</v>
      </c>
      <c r="P12" s="186">
        <f>O49/(O20-I20)</f>
        <v>0.80926203508943484</v>
      </c>
      <c r="Q12" s="62"/>
    </row>
    <row r="13" spans="1:17" ht="15.75" thickBot="1">
      <c r="A13" s="97"/>
      <c r="B13" s="92"/>
      <c r="C13" s="194">
        <f>P20</f>
        <v>7093869</v>
      </c>
      <c r="D13" s="38"/>
      <c r="E13" s="195">
        <f>O20</f>
        <v>7141990.6590999989</v>
      </c>
      <c r="F13" s="61"/>
      <c r="G13" s="195">
        <f>Q20</f>
        <v>48121.659099998884</v>
      </c>
      <c r="H13" s="61"/>
      <c r="I13" s="235" t="s">
        <v>197</v>
      </c>
      <c r="J13" s="236"/>
      <c r="K13" s="236"/>
      <c r="L13" s="236"/>
      <c r="M13" s="236"/>
      <c r="N13" s="106"/>
      <c r="O13" s="176"/>
      <c r="P13" s="176"/>
      <c r="Q13" s="106"/>
    </row>
    <row r="14" spans="1:17" ht="15.75" thickBot="1">
      <c r="A14" s="203" t="s">
        <v>222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5"/>
    </row>
    <row r="15" spans="1:17" ht="15" customHeight="1" thickBot="1">
      <c r="A15" s="224" t="s">
        <v>176</v>
      </c>
      <c r="B15" s="225"/>
      <c r="C15" s="200" t="s">
        <v>113</v>
      </c>
      <c r="D15" s="226"/>
      <c r="E15" s="226"/>
      <c r="F15" s="226"/>
      <c r="G15" s="227"/>
      <c r="H15" s="200" t="s">
        <v>62</v>
      </c>
      <c r="I15" s="226"/>
      <c r="J15" s="226"/>
      <c r="K15" s="226"/>
      <c r="L15" s="226"/>
      <c r="M15" s="226"/>
      <c r="N15" s="227"/>
      <c r="O15" s="200" t="s">
        <v>146</v>
      </c>
      <c r="P15" s="201"/>
      <c r="Q15" s="202"/>
    </row>
    <row r="16" spans="1:17" ht="15.75" thickBot="1">
      <c r="A16" s="228" t="s">
        <v>32</v>
      </c>
      <c r="B16" s="229"/>
      <c r="C16" s="15" t="s">
        <v>141</v>
      </c>
      <c r="D16" s="61"/>
      <c r="E16" s="77" t="s">
        <v>93</v>
      </c>
      <c r="F16" s="79" t="s">
        <v>205</v>
      </c>
      <c r="G16" s="61"/>
      <c r="H16" s="79" t="s">
        <v>141</v>
      </c>
      <c r="I16" s="61"/>
      <c r="J16" s="222" t="s">
        <v>93</v>
      </c>
      <c r="K16" s="223"/>
      <c r="L16" s="232" t="s">
        <v>205</v>
      </c>
      <c r="M16" s="233"/>
      <c r="N16" s="234"/>
      <c r="O16" s="64" t="s">
        <v>170</v>
      </c>
      <c r="P16" s="64" t="s">
        <v>78</v>
      </c>
      <c r="Q16" s="77" t="s">
        <v>205</v>
      </c>
    </row>
    <row r="17" spans="1:17">
      <c r="A17" s="228" t="s">
        <v>71</v>
      </c>
      <c r="B17" s="229"/>
      <c r="C17" s="51" t="s">
        <v>147</v>
      </c>
      <c r="D17" s="77" t="s">
        <v>147</v>
      </c>
      <c r="E17" s="82" t="s">
        <v>86</v>
      </c>
      <c r="F17" s="82"/>
      <c r="G17" s="82"/>
      <c r="H17" s="77" t="s">
        <v>147</v>
      </c>
      <c r="I17" s="77" t="s">
        <v>147</v>
      </c>
      <c r="J17" s="196" t="s">
        <v>86</v>
      </c>
      <c r="K17" s="197"/>
      <c r="L17" s="222"/>
      <c r="M17" s="223"/>
      <c r="N17" s="10"/>
      <c r="O17" s="24"/>
      <c r="P17" s="24"/>
      <c r="Q17" s="82"/>
    </row>
    <row r="18" spans="1:17">
      <c r="A18" s="228" t="s">
        <v>163</v>
      </c>
      <c r="B18" s="229"/>
      <c r="C18" s="152" t="s">
        <v>166</v>
      </c>
      <c r="D18" s="82" t="s">
        <v>161</v>
      </c>
      <c r="E18" s="82" t="s">
        <v>161</v>
      </c>
      <c r="F18" s="82" t="s">
        <v>25</v>
      </c>
      <c r="G18" s="82" t="s">
        <v>128</v>
      </c>
      <c r="H18" s="82" t="s">
        <v>166</v>
      </c>
      <c r="I18" s="82" t="s">
        <v>161</v>
      </c>
      <c r="J18" s="196" t="s">
        <v>161</v>
      </c>
      <c r="K18" s="197"/>
      <c r="L18" s="196" t="s">
        <v>25</v>
      </c>
      <c r="M18" s="197"/>
      <c r="N18" s="82" t="s">
        <v>128</v>
      </c>
      <c r="O18" s="137"/>
      <c r="P18" s="137"/>
      <c r="Q18" s="10"/>
    </row>
    <row r="19" spans="1:17">
      <c r="A19" s="220" t="s">
        <v>28</v>
      </c>
      <c r="B19" s="221"/>
      <c r="C19" s="36" t="s">
        <v>110</v>
      </c>
      <c r="D19" s="105" t="s">
        <v>186</v>
      </c>
      <c r="E19" s="105" t="s">
        <v>42</v>
      </c>
      <c r="F19" s="105" t="s">
        <v>121</v>
      </c>
      <c r="G19" s="105" t="s">
        <v>196</v>
      </c>
      <c r="H19" s="105" t="s">
        <v>53</v>
      </c>
      <c r="I19" s="105" t="s">
        <v>136</v>
      </c>
      <c r="J19" s="198" t="s">
        <v>211</v>
      </c>
      <c r="K19" s="199"/>
      <c r="L19" s="198" t="s">
        <v>10</v>
      </c>
      <c r="M19" s="199"/>
      <c r="N19" s="105" t="s">
        <v>88</v>
      </c>
      <c r="O19" s="102" t="s">
        <v>101</v>
      </c>
      <c r="P19" s="102" t="s">
        <v>179</v>
      </c>
      <c r="Q19" s="105" t="s">
        <v>31</v>
      </c>
    </row>
    <row r="20" spans="1:17" s="193" customFormat="1" ht="18" customHeight="1">
      <c r="A20" s="191" t="s">
        <v>223</v>
      </c>
      <c r="B20" s="192"/>
      <c r="C20" s="275">
        <v>241198.33489999999</v>
      </c>
      <c r="D20" s="276">
        <v>221660.3786</v>
      </c>
      <c r="E20" s="277">
        <v>236857.1</v>
      </c>
      <c r="F20" s="278">
        <v>-19537.956299999991</v>
      </c>
      <c r="G20" s="279">
        <v>-15196.721400000009</v>
      </c>
      <c r="H20" s="280">
        <v>3914139.0935999998</v>
      </c>
      <c r="I20" s="276">
        <v>3935021.5348</v>
      </c>
      <c r="J20" s="281">
        <v>3804958.2700000005</v>
      </c>
      <c r="K20" s="282"/>
      <c r="L20" s="281">
        <v>20882.441200000234</v>
      </c>
      <c r="M20" s="283"/>
      <c r="N20" s="284">
        <v>130063.26479999954</v>
      </c>
      <c r="O20" s="285">
        <v>7141990.6590999989</v>
      </c>
      <c r="P20" s="286">
        <v>7093869</v>
      </c>
      <c r="Q20" s="287">
        <f>O20-P20</f>
        <v>48121.659099998884</v>
      </c>
    </row>
    <row r="21" spans="1:17" s="193" customFormat="1" ht="18" customHeight="1">
      <c r="A21" s="191" t="s">
        <v>224</v>
      </c>
      <c r="B21" s="192"/>
      <c r="C21" s="275">
        <v>11288.079599999999</v>
      </c>
      <c r="D21" s="276">
        <v>11288.079599999999</v>
      </c>
      <c r="E21" s="277">
        <v>7316.9</v>
      </c>
      <c r="F21" s="278">
        <v>0</v>
      </c>
      <c r="G21" s="279">
        <v>3971.1795999999995</v>
      </c>
      <c r="H21" s="280">
        <v>176434.61009999999</v>
      </c>
      <c r="I21" s="276">
        <v>176434.61009999999</v>
      </c>
      <c r="J21" s="281">
        <v>113492.13999999998</v>
      </c>
      <c r="K21" s="282"/>
      <c r="L21" s="281">
        <v>0</v>
      </c>
      <c r="M21" s="283"/>
      <c r="N21" s="288">
        <v>62942.470100000006</v>
      </c>
      <c r="O21" s="278">
        <v>599014.89350000001</v>
      </c>
      <c r="P21" s="286">
        <v>550893</v>
      </c>
      <c r="Q21" s="287">
        <f t="shared" ref="Q21:Q48" si="0">O21-P21</f>
        <v>48121.893500000006</v>
      </c>
    </row>
    <row r="22" spans="1:17" ht="18" customHeight="1">
      <c r="A22" s="91" t="s">
        <v>249</v>
      </c>
      <c r="B22" s="96"/>
      <c r="C22" s="289">
        <v>0</v>
      </c>
      <c r="D22" s="290">
        <v>0</v>
      </c>
      <c r="E22" s="291">
        <v>0</v>
      </c>
      <c r="F22" s="292">
        <v>0</v>
      </c>
      <c r="G22" s="293">
        <v>0</v>
      </c>
      <c r="H22" s="294">
        <v>51346.422299999998</v>
      </c>
      <c r="I22" s="290">
        <v>51346.422299999998</v>
      </c>
      <c r="J22" s="295">
        <v>43225.82</v>
      </c>
      <c r="K22" s="296"/>
      <c r="L22" s="297">
        <v>0</v>
      </c>
      <c r="M22" s="298"/>
      <c r="N22" s="299">
        <v>8120.6022999999986</v>
      </c>
      <c r="O22" s="300">
        <v>51346.422299999998</v>
      </c>
      <c r="P22" s="301">
        <v>43225</v>
      </c>
      <c r="Q22" s="302">
        <f t="shared" si="0"/>
        <v>8121.4222999999984</v>
      </c>
    </row>
    <row r="23" spans="1:17">
      <c r="A23" s="91" t="s">
        <v>250</v>
      </c>
      <c r="B23" s="96"/>
      <c r="C23" s="289">
        <v>11288.079599999999</v>
      </c>
      <c r="D23" s="290">
        <v>11288.079599999999</v>
      </c>
      <c r="E23" s="291">
        <v>7316.9</v>
      </c>
      <c r="F23" s="292">
        <v>0</v>
      </c>
      <c r="G23" s="293">
        <v>3971.1795999999995</v>
      </c>
      <c r="H23" s="294">
        <v>125088.1878</v>
      </c>
      <c r="I23" s="290">
        <v>125088.1878</v>
      </c>
      <c r="J23" s="295">
        <v>70266.319999999992</v>
      </c>
      <c r="K23" s="296"/>
      <c r="L23" s="297">
        <v>0</v>
      </c>
      <c r="M23" s="298"/>
      <c r="N23" s="299">
        <v>54821.867800000007</v>
      </c>
      <c r="O23" s="300">
        <v>133151.10190000001</v>
      </c>
      <c r="P23" s="301">
        <v>93151</v>
      </c>
      <c r="Q23" s="302">
        <f t="shared" si="0"/>
        <v>40000.101900000009</v>
      </c>
    </row>
    <row r="24" spans="1:17">
      <c r="A24" s="91" t="s">
        <v>251</v>
      </c>
      <c r="B24" s="96"/>
      <c r="C24" s="289">
        <v>0</v>
      </c>
      <c r="D24" s="290">
        <v>0</v>
      </c>
      <c r="E24" s="291">
        <v>0</v>
      </c>
      <c r="F24" s="292">
        <v>0</v>
      </c>
      <c r="G24" s="293">
        <v>0</v>
      </c>
      <c r="H24" s="294">
        <v>0</v>
      </c>
      <c r="I24" s="290">
        <v>0</v>
      </c>
      <c r="J24" s="295">
        <v>0</v>
      </c>
      <c r="K24" s="296"/>
      <c r="L24" s="297">
        <v>0</v>
      </c>
      <c r="M24" s="298"/>
      <c r="N24" s="299">
        <v>0</v>
      </c>
      <c r="O24" s="300">
        <v>140082.261</v>
      </c>
      <c r="P24" s="303">
        <v>140082.261</v>
      </c>
      <c r="Q24" s="302">
        <f t="shared" si="0"/>
        <v>0</v>
      </c>
    </row>
    <row r="25" spans="1:17">
      <c r="A25" s="91" t="s">
        <v>252</v>
      </c>
      <c r="B25" s="96"/>
      <c r="C25" s="289">
        <v>0</v>
      </c>
      <c r="D25" s="290">
        <v>0</v>
      </c>
      <c r="E25" s="291">
        <v>0</v>
      </c>
      <c r="F25" s="292">
        <v>0</v>
      </c>
      <c r="G25" s="293">
        <v>0</v>
      </c>
      <c r="H25" s="294">
        <v>0</v>
      </c>
      <c r="I25" s="290">
        <v>0</v>
      </c>
      <c r="J25" s="295">
        <v>0</v>
      </c>
      <c r="K25" s="296"/>
      <c r="L25" s="297">
        <v>0</v>
      </c>
      <c r="M25" s="298"/>
      <c r="N25" s="299">
        <v>0</v>
      </c>
      <c r="O25" s="300">
        <v>144212.26860000001</v>
      </c>
      <c r="P25" s="303">
        <v>144212.26860000001</v>
      </c>
      <c r="Q25" s="302">
        <f t="shared" si="0"/>
        <v>0</v>
      </c>
    </row>
    <row r="26" spans="1:17">
      <c r="A26" s="91" t="s">
        <v>253</v>
      </c>
      <c r="B26" s="96"/>
      <c r="C26" s="289">
        <v>0</v>
      </c>
      <c r="D26" s="290">
        <v>0</v>
      </c>
      <c r="E26" s="291">
        <v>0</v>
      </c>
      <c r="F26" s="292">
        <v>0</v>
      </c>
      <c r="G26" s="293">
        <v>0</v>
      </c>
      <c r="H26" s="294">
        <v>0</v>
      </c>
      <c r="I26" s="290">
        <v>0</v>
      </c>
      <c r="J26" s="295">
        <v>0</v>
      </c>
      <c r="K26" s="296"/>
      <c r="L26" s="297">
        <v>0</v>
      </c>
      <c r="M26" s="298"/>
      <c r="N26" s="299">
        <v>0</v>
      </c>
      <c r="O26" s="300">
        <v>130222.8397</v>
      </c>
      <c r="P26" s="303">
        <v>130222.8397</v>
      </c>
      <c r="Q26" s="302">
        <f t="shared" si="0"/>
        <v>0</v>
      </c>
    </row>
    <row r="27" spans="1:17" s="193" customFormat="1" ht="18" customHeight="1">
      <c r="A27" s="191" t="s">
        <v>225</v>
      </c>
      <c r="B27" s="192"/>
      <c r="C27" s="275">
        <v>17043.9274</v>
      </c>
      <c r="D27" s="276">
        <v>18334.396199999999</v>
      </c>
      <c r="E27" s="277">
        <v>18235.93</v>
      </c>
      <c r="F27" s="278">
        <v>1290.4687999999987</v>
      </c>
      <c r="G27" s="279">
        <v>98.466199999998935</v>
      </c>
      <c r="H27" s="280">
        <v>252132.73050000001</v>
      </c>
      <c r="I27" s="276">
        <v>252879.41689999998</v>
      </c>
      <c r="J27" s="281">
        <v>269285.25</v>
      </c>
      <c r="K27" s="282"/>
      <c r="L27" s="281">
        <v>746.68639999997686</v>
      </c>
      <c r="M27" s="283"/>
      <c r="N27" s="288">
        <v>-16405.833100000018</v>
      </c>
      <c r="O27" s="278">
        <v>486481.20600000001</v>
      </c>
      <c r="P27" s="304">
        <v>486481.20600000001</v>
      </c>
      <c r="Q27" s="287">
        <f t="shared" si="0"/>
        <v>0</v>
      </c>
    </row>
    <row r="28" spans="1:17" s="193" customFormat="1" ht="18" hidden="1" customHeight="1">
      <c r="A28" s="191" t="s">
        <v>226</v>
      </c>
      <c r="B28" s="192"/>
      <c r="C28" s="275">
        <v>17043.9274</v>
      </c>
      <c r="D28" s="276">
        <v>18334.396199999999</v>
      </c>
      <c r="E28" s="277">
        <v>18235.93</v>
      </c>
      <c r="F28" s="278">
        <v>1290.4687999999987</v>
      </c>
      <c r="G28" s="279">
        <v>98.466199999998935</v>
      </c>
      <c r="H28" s="280">
        <v>252132.73050000001</v>
      </c>
      <c r="I28" s="276">
        <v>252879.41689999998</v>
      </c>
      <c r="J28" s="281">
        <v>269285.25</v>
      </c>
      <c r="K28" s="282"/>
      <c r="L28" s="281">
        <v>746.68639999997686</v>
      </c>
      <c r="M28" s="283"/>
      <c r="N28" s="288">
        <v>-16405.833100000018</v>
      </c>
      <c r="O28" s="278">
        <v>486481.20600000001</v>
      </c>
      <c r="P28" s="304">
        <v>486481.20600000001</v>
      </c>
      <c r="Q28" s="287">
        <f t="shared" si="0"/>
        <v>0</v>
      </c>
    </row>
    <row r="29" spans="1:17" s="193" customFormat="1" ht="18" customHeight="1">
      <c r="A29" s="191" t="s">
        <v>227</v>
      </c>
      <c r="B29" s="192"/>
      <c r="C29" s="275">
        <v>182474.4425</v>
      </c>
      <c r="D29" s="276">
        <v>176419.00940000001</v>
      </c>
      <c r="E29" s="277">
        <v>197446.93</v>
      </c>
      <c r="F29" s="278">
        <v>-6055.4330999999947</v>
      </c>
      <c r="G29" s="279">
        <v>-21027.920599999983</v>
      </c>
      <c r="H29" s="280">
        <v>3248905.4682</v>
      </c>
      <c r="I29" s="276">
        <v>3308880.3342999998</v>
      </c>
      <c r="J29" s="281">
        <v>3289224.0200000005</v>
      </c>
      <c r="K29" s="282"/>
      <c r="L29" s="281">
        <v>59974.866099999752</v>
      </c>
      <c r="M29" s="283"/>
      <c r="N29" s="288">
        <v>19656.314299999271</v>
      </c>
      <c r="O29" s="278">
        <v>3799815.1422999995</v>
      </c>
      <c r="P29" s="304">
        <v>3799815.1422999995</v>
      </c>
      <c r="Q29" s="287">
        <f t="shared" si="0"/>
        <v>0</v>
      </c>
    </row>
    <row r="30" spans="1:17" ht="18" customHeight="1">
      <c r="A30" s="91" t="s">
        <v>228</v>
      </c>
      <c r="B30" s="96"/>
      <c r="C30" s="289">
        <v>54066.661200000002</v>
      </c>
      <c r="D30" s="290">
        <v>56769.994299999998</v>
      </c>
      <c r="E30" s="291">
        <v>26509.32</v>
      </c>
      <c r="F30" s="292">
        <v>2703.3330999999962</v>
      </c>
      <c r="G30" s="293">
        <v>30260.674299999999</v>
      </c>
      <c r="H30" s="294">
        <v>410825.54000000004</v>
      </c>
      <c r="I30" s="290">
        <v>413528.87310000003</v>
      </c>
      <c r="J30" s="295">
        <v>318793.19</v>
      </c>
      <c r="K30" s="296"/>
      <c r="L30" s="297">
        <v>2703.3330999999889</v>
      </c>
      <c r="M30" s="298"/>
      <c r="N30" s="299">
        <v>94735.683100000024</v>
      </c>
      <c r="O30" s="300">
        <v>413528.87310000003</v>
      </c>
      <c r="P30" s="303">
        <v>413528.87310000003</v>
      </c>
      <c r="Q30" s="302">
        <f t="shared" si="0"/>
        <v>0</v>
      </c>
    </row>
    <row r="31" spans="1:17" ht="18" customHeight="1">
      <c r="A31" s="91" t="s">
        <v>229</v>
      </c>
      <c r="B31" s="96"/>
      <c r="C31" s="289">
        <v>0</v>
      </c>
      <c r="D31" s="290">
        <v>0</v>
      </c>
      <c r="E31" s="291">
        <v>0</v>
      </c>
      <c r="F31" s="292">
        <v>0</v>
      </c>
      <c r="G31" s="293">
        <v>0</v>
      </c>
      <c r="H31" s="294">
        <v>236065.78469999999</v>
      </c>
      <c r="I31" s="290">
        <v>236065.78469999999</v>
      </c>
      <c r="J31" s="295">
        <v>209827.85</v>
      </c>
      <c r="K31" s="296"/>
      <c r="L31" s="297">
        <v>0</v>
      </c>
      <c r="M31" s="298"/>
      <c r="N31" s="299">
        <v>26237.934699999983</v>
      </c>
      <c r="O31" s="300">
        <v>236065.78469999999</v>
      </c>
      <c r="P31" s="303">
        <v>236065.78469999999</v>
      </c>
      <c r="Q31" s="302">
        <f t="shared" si="0"/>
        <v>0</v>
      </c>
    </row>
    <row r="32" spans="1:17" ht="18" customHeight="1">
      <c r="A32" s="91" t="s">
        <v>230</v>
      </c>
      <c r="B32" s="96"/>
      <c r="C32" s="289">
        <v>3373.998</v>
      </c>
      <c r="D32" s="290">
        <v>5623.33</v>
      </c>
      <c r="E32" s="291">
        <v>1010.32</v>
      </c>
      <c r="F32" s="292">
        <v>2249.3319999999999</v>
      </c>
      <c r="G32" s="293">
        <v>4613.01</v>
      </c>
      <c r="H32" s="294">
        <v>49757.6345</v>
      </c>
      <c r="I32" s="290">
        <v>49757.6345</v>
      </c>
      <c r="J32" s="295">
        <v>38615.08</v>
      </c>
      <c r="K32" s="296"/>
      <c r="L32" s="297">
        <v>0</v>
      </c>
      <c r="M32" s="298"/>
      <c r="N32" s="299">
        <v>11142.554499999998</v>
      </c>
      <c r="O32" s="300">
        <v>49757.6345</v>
      </c>
      <c r="P32" s="303">
        <v>49757.6345</v>
      </c>
      <c r="Q32" s="302">
        <f t="shared" si="0"/>
        <v>0</v>
      </c>
    </row>
    <row r="33" spans="1:17" ht="18" customHeight="1">
      <c r="A33" s="91" t="s">
        <v>231</v>
      </c>
      <c r="B33" s="96"/>
      <c r="C33" s="289">
        <v>110637.8458</v>
      </c>
      <c r="D33" s="290">
        <v>114025.6851</v>
      </c>
      <c r="E33" s="291">
        <v>148005.07999999999</v>
      </c>
      <c r="F33" s="292">
        <v>3387.8393000000069</v>
      </c>
      <c r="G33" s="293">
        <v>-33979.394899999985</v>
      </c>
      <c r="H33" s="294">
        <v>1228140.2296</v>
      </c>
      <c r="I33" s="290">
        <v>1278848.2705999999</v>
      </c>
      <c r="J33" s="295">
        <v>1485987.2000000002</v>
      </c>
      <c r="K33" s="296"/>
      <c r="L33" s="297">
        <v>50708.040999999968</v>
      </c>
      <c r="M33" s="298"/>
      <c r="N33" s="299">
        <v>-207138.92940000026</v>
      </c>
      <c r="O33" s="300">
        <v>1769783.0784999998</v>
      </c>
      <c r="P33" s="303">
        <v>1769783.0784999998</v>
      </c>
      <c r="Q33" s="302">
        <f t="shared" si="0"/>
        <v>0</v>
      </c>
    </row>
    <row r="34" spans="1:17" ht="18" customHeight="1">
      <c r="A34" s="91" t="s">
        <v>232</v>
      </c>
      <c r="B34" s="96"/>
      <c r="C34" s="289">
        <v>14395.9375</v>
      </c>
      <c r="D34" s="290">
        <v>0</v>
      </c>
      <c r="E34" s="291">
        <v>5206.45</v>
      </c>
      <c r="F34" s="292">
        <v>-14395.9375</v>
      </c>
      <c r="G34" s="293">
        <v>-5206.45</v>
      </c>
      <c r="H34" s="294">
        <v>420028.71629999997</v>
      </c>
      <c r="I34" s="290">
        <v>426592.2083</v>
      </c>
      <c r="J34" s="295">
        <v>424140.31</v>
      </c>
      <c r="K34" s="296"/>
      <c r="L34" s="297">
        <v>6563.4920000000275</v>
      </c>
      <c r="M34" s="298"/>
      <c r="N34" s="299">
        <v>2451.8983000000007</v>
      </c>
      <c r="O34" s="300">
        <v>426592.20839999994</v>
      </c>
      <c r="P34" s="303">
        <v>426592.20839999994</v>
      </c>
      <c r="Q34" s="302">
        <f t="shared" si="0"/>
        <v>0</v>
      </c>
    </row>
    <row r="35" spans="1:17" ht="18" customHeight="1">
      <c r="A35" s="91" t="s">
        <v>233</v>
      </c>
      <c r="B35" s="96"/>
      <c r="C35" s="289">
        <v>0</v>
      </c>
      <c r="D35" s="290">
        <v>0</v>
      </c>
      <c r="E35" s="291">
        <v>-2117.34</v>
      </c>
      <c r="F35" s="292">
        <v>0</v>
      </c>
      <c r="G35" s="293">
        <v>2117.34</v>
      </c>
      <c r="H35" s="294">
        <v>737933.9081</v>
      </c>
      <c r="I35" s="290">
        <v>737933.9081</v>
      </c>
      <c r="J35" s="295">
        <v>583464.15</v>
      </c>
      <c r="K35" s="296"/>
      <c r="L35" s="297">
        <v>0</v>
      </c>
      <c r="M35" s="298"/>
      <c r="N35" s="299">
        <v>154469.75809999998</v>
      </c>
      <c r="O35" s="300">
        <v>737933.9081</v>
      </c>
      <c r="P35" s="303">
        <v>737933.9081</v>
      </c>
      <c r="Q35" s="302">
        <f t="shared" si="0"/>
        <v>0</v>
      </c>
    </row>
    <row r="36" spans="1:17" ht="18" customHeight="1">
      <c r="A36" s="91" t="s">
        <v>234</v>
      </c>
      <c r="B36" s="96"/>
      <c r="C36" s="289">
        <v>0</v>
      </c>
      <c r="D36" s="290">
        <v>0</v>
      </c>
      <c r="E36" s="291">
        <v>18833.099999999999</v>
      </c>
      <c r="F36" s="292">
        <v>0</v>
      </c>
      <c r="G36" s="293">
        <v>-18833.099999999999</v>
      </c>
      <c r="H36" s="294">
        <v>166153.655</v>
      </c>
      <c r="I36" s="290">
        <v>166153.655</v>
      </c>
      <c r="J36" s="295">
        <v>228396.24000000002</v>
      </c>
      <c r="K36" s="296"/>
      <c r="L36" s="297">
        <v>0</v>
      </c>
      <c r="M36" s="298"/>
      <c r="N36" s="299">
        <v>-62242.585000000021</v>
      </c>
      <c r="O36" s="300">
        <v>166153.655</v>
      </c>
      <c r="P36" s="303">
        <v>166153.655</v>
      </c>
      <c r="Q36" s="302">
        <f t="shared" si="0"/>
        <v>0</v>
      </c>
    </row>
    <row r="37" spans="1:17" s="193" customFormat="1" ht="18" customHeight="1">
      <c r="A37" s="191" t="s">
        <v>235</v>
      </c>
      <c r="B37" s="192"/>
      <c r="C37" s="275">
        <v>15971.2963</v>
      </c>
      <c r="D37" s="276">
        <v>0</v>
      </c>
      <c r="E37" s="277">
        <v>0</v>
      </c>
      <c r="F37" s="278">
        <v>-15971.2963</v>
      </c>
      <c r="G37" s="279">
        <v>0</v>
      </c>
      <c r="H37" s="280">
        <v>82041.56210000001</v>
      </c>
      <c r="I37" s="276">
        <v>65309.727999999996</v>
      </c>
      <c r="J37" s="281">
        <v>25166.400000000001</v>
      </c>
      <c r="K37" s="282"/>
      <c r="L37" s="281">
        <v>-16731.834100000015</v>
      </c>
      <c r="M37" s="283"/>
      <c r="N37" s="288">
        <v>40143.327999999994</v>
      </c>
      <c r="O37" s="278">
        <v>1720729.0944000003</v>
      </c>
      <c r="P37" s="304">
        <v>1720729.0944000003</v>
      </c>
      <c r="Q37" s="287">
        <f t="shared" si="0"/>
        <v>0</v>
      </c>
    </row>
    <row r="38" spans="1:17" ht="18" customHeight="1">
      <c r="A38" s="91" t="s">
        <v>236</v>
      </c>
      <c r="B38" s="96"/>
      <c r="C38" s="289">
        <v>15971.2963</v>
      </c>
      <c r="D38" s="290">
        <v>0</v>
      </c>
      <c r="E38" s="291">
        <v>0</v>
      </c>
      <c r="F38" s="292">
        <v>-15971.2963</v>
      </c>
      <c r="G38" s="293">
        <v>0</v>
      </c>
      <c r="H38" s="294">
        <v>54842.638100000004</v>
      </c>
      <c r="I38" s="290">
        <v>38110.803999999996</v>
      </c>
      <c r="J38" s="295">
        <v>0</v>
      </c>
      <c r="K38" s="296"/>
      <c r="L38" s="297">
        <v>-16731.834100000007</v>
      </c>
      <c r="M38" s="298"/>
      <c r="N38" s="299">
        <v>38110.803999999996</v>
      </c>
      <c r="O38" s="300">
        <v>1693530.1704000002</v>
      </c>
      <c r="P38" s="303">
        <v>1693530.1704000002</v>
      </c>
      <c r="Q38" s="302">
        <f t="shared" si="0"/>
        <v>0</v>
      </c>
    </row>
    <row r="39" spans="1:17" ht="18" customHeight="1">
      <c r="A39" s="91" t="s">
        <v>237</v>
      </c>
      <c r="B39" s="96"/>
      <c r="C39" s="289">
        <v>0</v>
      </c>
      <c r="D39" s="290">
        <v>0</v>
      </c>
      <c r="E39" s="291">
        <v>0</v>
      </c>
      <c r="F39" s="292">
        <v>0</v>
      </c>
      <c r="G39" s="293">
        <v>0</v>
      </c>
      <c r="H39" s="294">
        <v>27198.923999999999</v>
      </c>
      <c r="I39" s="290">
        <v>27198.923999999999</v>
      </c>
      <c r="J39" s="295">
        <v>25166.400000000001</v>
      </c>
      <c r="K39" s="296"/>
      <c r="L39" s="297">
        <v>0</v>
      </c>
      <c r="M39" s="298"/>
      <c r="N39" s="299">
        <v>2032.5239999999976</v>
      </c>
      <c r="O39" s="300">
        <v>27198.923999999999</v>
      </c>
      <c r="P39" s="303">
        <v>27198.923999999999</v>
      </c>
      <c r="Q39" s="302">
        <f t="shared" si="0"/>
        <v>0</v>
      </c>
    </row>
    <row r="40" spans="1:17" s="193" customFormat="1" ht="18" customHeight="1">
      <c r="A40" s="191" t="s">
        <v>238</v>
      </c>
      <c r="B40" s="192"/>
      <c r="C40" s="275">
        <v>14420.589099999999</v>
      </c>
      <c r="D40" s="276">
        <v>15618.893400000001</v>
      </c>
      <c r="E40" s="277">
        <v>13857.34</v>
      </c>
      <c r="F40" s="278">
        <v>1198.3043000000016</v>
      </c>
      <c r="G40" s="279">
        <v>1761.5534000000007</v>
      </c>
      <c r="H40" s="280">
        <v>154624.72270000001</v>
      </c>
      <c r="I40" s="276">
        <v>131517.4455</v>
      </c>
      <c r="J40" s="281">
        <v>107790.45999999999</v>
      </c>
      <c r="K40" s="282"/>
      <c r="L40" s="281">
        <v>-23107.277200000011</v>
      </c>
      <c r="M40" s="283"/>
      <c r="N40" s="288">
        <v>23726.98550000001</v>
      </c>
      <c r="O40" s="278">
        <v>155311.41740000001</v>
      </c>
      <c r="P40" s="304">
        <v>155311.41740000001</v>
      </c>
      <c r="Q40" s="287">
        <f t="shared" si="0"/>
        <v>0</v>
      </c>
    </row>
    <row r="41" spans="1:17" s="193" customFormat="1" ht="18" hidden="1" customHeight="1">
      <c r="A41" s="191" t="s">
        <v>239</v>
      </c>
      <c r="B41" s="192"/>
      <c r="C41" s="275">
        <v>14420.589099999999</v>
      </c>
      <c r="D41" s="276">
        <v>15618.893400000001</v>
      </c>
      <c r="E41" s="277">
        <v>13857.34</v>
      </c>
      <c r="F41" s="278">
        <v>1198.3043000000016</v>
      </c>
      <c r="G41" s="279">
        <v>1761.5534000000007</v>
      </c>
      <c r="H41" s="280">
        <v>154624.72270000001</v>
      </c>
      <c r="I41" s="276">
        <v>131517.4455</v>
      </c>
      <c r="J41" s="281">
        <v>107790.45999999999</v>
      </c>
      <c r="K41" s="282"/>
      <c r="L41" s="281">
        <v>-23107.277200000011</v>
      </c>
      <c r="M41" s="283"/>
      <c r="N41" s="288">
        <v>23726.98550000001</v>
      </c>
      <c r="O41" s="278">
        <v>155311.41740000001</v>
      </c>
      <c r="P41" s="304">
        <v>155311.41740000001</v>
      </c>
      <c r="Q41" s="287">
        <f t="shared" si="0"/>
        <v>0</v>
      </c>
    </row>
    <row r="42" spans="1:17" s="193" customFormat="1" ht="18" customHeight="1">
      <c r="A42" s="191" t="s">
        <v>240</v>
      </c>
      <c r="B42" s="192"/>
      <c r="C42" s="275">
        <v>0</v>
      </c>
      <c r="D42" s="276">
        <v>0</v>
      </c>
      <c r="E42" s="277">
        <v>0</v>
      </c>
      <c r="F42" s="278">
        <v>0</v>
      </c>
      <c r="G42" s="279">
        <v>0</v>
      </c>
      <c r="H42" s="280">
        <v>0</v>
      </c>
      <c r="I42" s="276">
        <v>0</v>
      </c>
      <c r="J42" s="281">
        <v>0</v>
      </c>
      <c r="K42" s="282"/>
      <c r="L42" s="281">
        <v>0</v>
      </c>
      <c r="M42" s="283"/>
      <c r="N42" s="288">
        <v>0</v>
      </c>
      <c r="O42" s="278">
        <v>151583.03709999999</v>
      </c>
      <c r="P42" s="304">
        <v>151583.03709999999</v>
      </c>
      <c r="Q42" s="287">
        <f t="shared" si="0"/>
        <v>0</v>
      </c>
    </row>
    <row r="43" spans="1:17" s="193" customFormat="1" ht="18" hidden="1" customHeight="1">
      <c r="A43" s="191" t="s">
        <v>241</v>
      </c>
      <c r="B43" s="192"/>
      <c r="C43" s="275">
        <v>0</v>
      </c>
      <c r="D43" s="276">
        <v>0</v>
      </c>
      <c r="E43" s="277">
        <v>0</v>
      </c>
      <c r="F43" s="278">
        <v>0</v>
      </c>
      <c r="G43" s="279">
        <v>0</v>
      </c>
      <c r="H43" s="280">
        <v>0</v>
      </c>
      <c r="I43" s="276">
        <v>0</v>
      </c>
      <c r="J43" s="281">
        <v>0</v>
      </c>
      <c r="K43" s="282"/>
      <c r="L43" s="281">
        <v>0</v>
      </c>
      <c r="M43" s="283"/>
      <c r="N43" s="288">
        <v>0</v>
      </c>
      <c r="O43" s="278">
        <v>151583.03709999999</v>
      </c>
      <c r="P43" s="304">
        <v>151583.03709999999</v>
      </c>
      <c r="Q43" s="287">
        <f t="shared" si="0"/>
        <v>0</v>
      </c>
    </row>
    <row r="44" spans="1:17" s="193" customFormat="1" ht="18" customHeight="1">
      <c r="A44" s="191" t="s">
        <v>242</v>
      </c>
      <c r="B44" s="192"/>
      <c r="C44" s="275">
        <v>0</v>
      </c>
      <c r="D44" s="276">
        <v>0</v>
      </c>
      <c r="E44" s="277">
        <v>0</v>
      </c>
      <c r="F44" s="278">
        <v>0</v>
      </c>
      <c r="G44" s="279">
        <v>0</v>
      </c>
      <c r="H44" s="280">
        <v>0</v>
      </c>
      <c r="I44" s="276">
        <v>0</v>
      </c>
      <c r="J44" s="281">
        <v>0</v>
      </c>
      <c r="K44" s="282"/>
      <c r="L44" s="281">
        <v>0</v>
      </c>
      <c r="M44" s="283"/>
      <c r="N44" s="288">
        <v>0</v>
      </c>
      <c r="O44" s="278">
        <v>122290.7136</v>
      </c>
      <c r="P44" s="304">
        <v>122290.7136</v>
      </c>
      <c r="Q44" s="287">
        <f t="shared" si="0"/>
        <v>0</v>
      </c>
    </row>
    <row r="45" spans="1:17" s="193" customFormat="1" ht="18" hidden="1" customHeight="1">
      <c r="A45" s="191" t="s">
        <v>243</v>
      </c>
      <c r="B45" s="192"/>
      <c r="C45" s="275">
        <v>0</v>
      </c>
      <c r="D45" s="276">
        <v>0</v>
      </c>
      <c r="E45" s="277">
        <v>0</v>
      </c>
      <c r="F45" s="278">
        <v>0</v>
      </c>
      <c r="G45" s="279">
        <v>0</v>
      </c>
      <c r="H45" s="280">
        <v>0</v>
      </c>
      <c r="I45" s="276">
        <v>0</v>
      </c>
      <c r="J45" s="281">
        <v>0</v>
      </c>
      <c r="K45" s="282"/>
      <c r="L45" s="281">
        <v>0</v>
      </c>
      <c r="M45" s="283"/>
      <c r="N45" s="288">
        <v>0</v>
      </c>
      <c r="O45" s="278">
        <v>122290.7136</v>
      </c>
      <c r="P45" s="304">
        <v>122290.7136</v>
      </c>
      <c r="Q45" s="287">
        <f t="shared" si="0"/>
        <v>0</v>
      </c>
    </row>
    <row r="46" spans="1:17" s="193" customFormat="1" ht="18" customHeight="1">
      <c r="A46" s="191" t="s">
        <v>244</v>
      </c>
      <c r="B46" s="192"/>
      <c r="C46" s="275">
        <v>0</v>
      </c>
      <c r="D46" s="276">
        <v>0</v>
      </c>
      <c r="E46" s="277">
        <v>0</v>
      </c>
      <c r="F46" s="278">
        <v>0</v>
      </c>
      <c r="G46" s="279">
        <v>0</v>
      </c>
      <c r="H46" s="280">
        <v>0</v>
      </c>
      <c r="I46" s="276">
        <v>0</v>
      </c>
      <c r="J46" s="281">
        <v>0</v>
      </c>
      <c r="K46" s="282"/>
      <c r="L46" s="281">
        <v>0</v>
      </c>
      <c r="M46" s="283"/>
      <c r="N46" s="288">
        <v>0</v>
      </c>
      <c r="O46" s="278">
        <v>106765.1548</v>
      </c>
      <c r="P46" s="304">
        <v>106765.1548</v>
      </c>
      <c r="Q46" s="287">
        <f t="shared" si="0"/>
        <v>0</v>
      </c>
    </row>
    <row r="47" spans="1:17" s="193" customFormat="1" ht="18" hidden="1" customHeight="1">
      <c r="A47" s="191" t="s">
        <v>245</v>
      </c>
      <c r="B47" s="192"/>
      <c r="C47" s="275">
        <v>0</v>
      </c>
      <c r="D47" s="276">
        <v>0</v>
      </c>
      <c r="E47" s="277">
        <v>0</v>
      </c>
      <c r="F47" s="278">
        <v>0</v>
      </c>
      <c r="G47" s="279">
        <v>0</v>
      </c>
      <c r="H47" s="280">
        <v>0</v>
      </c>
      <c r="I47" s="276">
        <v>0</v>
      </c>
      <c r="J47" s="281">
        <v>0</v>
      </c>
      <c r="K47" s="282"/>
      <c r="L47" s="281">
        <v>0</v>
      </c>
      <c r="M47" s="283"/>
      <c r="N47" s="288">
        <v>0</v>
      </c>
      <c r="O47" s="278">
        <v>106765.1548</v>
      </c>
      <c r="P47" s="286">
        <v>0</v>
      </c>
      <c r="Q47" s="287">
        <f t="shared" si="0"/>
        <v>106765.1548</v>
      </c>
    </row>
    <row r="48" spans="1:17" s="193" customFormat="1">
      <c r="A48" s="28" t="s">
        <v>246</v>
      </c>
      <c r="B48" s="168"/>
      <c r="C48" s="305">
        <v>241198.33489999999</v>
      </c>
      <c r="D48" s="306">
        <v>221660.3786</v>
      </c>
      <c r="E48" s="307">
        <v>236857.1</v>
      </c>
      <c r="F48" s="278">
        <v>-19537.956299999991</v>
      </c>
      <c r="G48" s="308">
        <v>-15196.721400000009</v>
      </c>
      <c r="H48" s="309">
        <v>3914139.0935999998</v>
      </c>
      <c r="I48" s="310">
        <v>3935021.5348</v>
      </c>
      <c r="J48" s="311">
        <v>3804958.2700000005</v>
      </c>
      <c r="K48" s="312"/>
      <c r="L48" s="311">
        <v>20882.441200000234</v>
      </c>
      <c r="M48" s="313"/>
      <c r="N48" s="287">
        <v>130063.26479999954</v>
      </c>
      <c r="O48" s="314">
        <v>7141990.6590999989</v>
      </c>
      <c r="P48" s="286">
        <v>7093869</v>
      </c>
      <c r="Q48" s="287">
        <f t="shared" si="0"/>
        <v>48121.659099998884</v>
      </c>
    </row>
    <row r="49" spans="1:17" s="193" customFormat="1">
      <c r="A49" s="80" t="s">
        <v>247</v>
      </c>
      <c r="B49" s="35"/>
      <c r="C49" s="315"/>
      <c r="D49" s="316"/>
      <c r="E49" s="316"/>
      <c r="F49" s="316"/>
      <c r="G49" s="316"/>
      <c r="H49" s="316"/>
      <c r="I49" s="316"/>
      <c r="J49" s="317"/>
      <c r="K49" s="317"/>
      <c r="L49" s="317"/>
      <c r="M49" s="317"/>
      <c r="N49" s="316"/>
      <c r="O49" s="318">
        <v>2595278.36</v>
      </c>
      <c r="P49" s="315"/>
      <c r="Q49" s="319"/>
    </row>
    <row r="50" spans="1:17" s="193" customFormat="1" ht="15.75" thickBot="1">
      <c r="A50" s="128" t="s">
        <v>248</v>
      </c>
      <c r="B50" s="187"/>
      <c r="C50" s="320">
        <v>241198.33489999999</v>
      </c>
      <c r="D50" s="321">
        <v>221660.3786</v>
      </c>
      <c r="E50" s="322">
        <v>236857.1</v>
      </c>
      <c r="F50" s="323">
        <v>-19537.956299999991</v>
      </c>
      <c r="G50" s="324">
        <v>-15196.721400000009</v>
      </c>
      <c r="H50" s="323">
        <v>3914139.0935999998</v>
      </c>
      <c r="I50" s="321">
        <v>3935021.5348</v>
      </c>
      <c r="J50" s="325">
        <v>3804958.2700000005</v>
      </c>
      <c r="K50" s="326"/>
      <c r="L50" s="325">
        <v>20882.441200000234</v>
      </c>
      <c r="M50" s="327"/>
      <c r="N50" s="324">
        <v>130063.26479999954</v>
      </c>
      <c r="O50" s="323">
        <v>9737269.0190999992</v>
      </c>
      <c r="P50" s="328"/>
      <c r="Q50" s="329"/>
    </row>
  </sheetData>
  <mergeCells count="98">
    <mergeCell ref="J47:K47"/>
    <mergeCell ref="L47:M47"/>
    <mergeCell ref="J50:K50"/>
    <mergeCell ref="L48:M48"/>
    <mergeCell ref="J48:K48"/>
    <mergeCell ref="L50:M50"/>
    <mergeCell ref="J44:K44"/>
    <mergeCell ref="L44:M44"/>
    <mergeCell ref="J45:K45"/>
    <mergeCell ref="L45:M45"/>
    <mergeCell ref="J46:K46"/>
    <mergeCell ref="L46:M46"/>
    <mergeCell ref="J41:K41"/>
    <mergeCell ref="L41:M41"/>
    <mergeCell ref="J42:K42"/>
    <mergeCell ref="L42:M42"/>
    <mergeCell ref="J43:K43"/>
    <mergeCell ref="L43:M43"/>
    <mergeCell ref="J38:K38"/>
    <mergeCell ref="L38:M38"/>
    <mergeCell ref="J39:K39"/>
    <mergeCell ref="L39:M39"/>
    <mergeCell ref="J40:K40"/>
    <mergeCell ref="L40:M40"/>
    <mergeCell ref="J35:K35"/>
    <mergeCell ref="L35:M35"/>
    <mergeCell ref="J36:K36"/>
    <mergeCell ref="L36:M36"/>
    <mergeCell ref="J37:K37"/>
    <mergeCell ref="L37:M37"/>
    <mergeCell ref="J32:K32"/>
    <mergeCell ref="L32:M32"/>
    <mergeCell ref="J33:K33"/>
    <mergeCell ref="L33:M33"/>
    <mergeCell ref="J34:K34"/>
    <mergeCell ref="L34:M34"/>
    <mergeCell ref="J29:K29"/>
    <mergeCell ref="L29:M29"/>
    <mergeCell ref="J30:K30"/>
    <mergeCell ref="L30:M30"/>
    <mergeCell ref="J31:K31"/>
    <mergeCell ref="L31:M31"/>
    <mergeCell ref="J26:K26"/>
    <mergeCell ref="L26:M26"/>
    <mergeCell ref="J27:K27"/>
    <mergeCell ref="L27:M27"/>
    <mergeCell ref="J28:K28"/>
    <mergeCell ref="L28:M28"/>
    <mergeCell ref="J23:K23"/>
    <mergeCell ref="L23:M23"/>
    <mergeCell ref="J24:K24"/>
    <mergeCell ref="L24:M24"/>
    <mergeCell ref="J25:K25"/>
    <mergeCell ref="L25:M25"/>
    <mergeCell ref="J20:K20"/>
    <mergeCell ref="L20:M20"/>
    <mergeCell ref="J21:K21"/>
    <mergeCell ref="L21:M21"/>
    <mergeCell ref="J22:K22"/>
    <mergeCell ref="L22:M22"/>
    <mergeCell ref="H15:N15"/>
    <mergeCell ref="J17:K17"/>
    <mergeCell ref="L8:N8"/>
    <mergeCell ref="I13:M13"/>
    <mergeCell ref="L7:N7"/>
    <mergeCell ref="J16:K16"/>
    <mergeCell ref="E1:N1"/>
    <mergeCell ref="E2:N2"/>
    <mergeCell ref="C8:D8"/>
    <mergeCell ref="J18:K18"/>
    <mergeCell ref="G9:H9"/>
    <mergeCell ref="L18:M18"/>
    <mergeCell ref="C9:D9"/>
    <mergeCell ref="C7:D7"/>
    <mergeCell ref="L17:M17"/>
    <mergeCell ref="C15:G15"/>
    <mergeCell ref="G7:H7"/>
    <mergeCell ref="E8:F8"/>
    <mergeCell ref="I7:K7"/>
    <mergeCell ref="A14:Q14"/>
    <mergeCell ref="L16:N16"/>
    <mergeCell ref="A17:B17"/>
    <mergeCell ref="G8:H8"/>
    <mergeCell ref="L19:M19"/>
    <mergeCell ref="O15:Q15"/>
    <mergeCell ref="A6:Q6"/>
    <mergeCell ref="A10:H10"/>
    <mergeCell ref="O9:Q9"/>
    <mergeCell ref="I9:K9"/>
    <mergeCell ref="E9:F9"/>
    <mergeCell ref="L9:N9"/>
    <mergeCell ref="E7:F7"/>
    <mergeCell ref="I8:K8"/>
    <mergeCell ref="A19:B19"/>
    <mergeCell ref="J19:K19"/>
    <mergeCell ref="A15:B15"/>
    <mergeCell ref="A18:B18"/>
    <mergeCell ref="A16:B16"/>
  </mergeCells>
  <pageMargins left="0.2" right="0.2" top="0.22" bottom="0.23" header="0.21" footer="0.21"/>
  <pageSetup paperSize="9" scale="77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topLeftCell="A4" zoomScale="90" workbookViewId="0">
      <selection activeCell="A4" sqref="A4"/>
    </sheetView>
  </sheetViews>
  <sheetFormatPr defaultRowHeight="15"/>
  <cols>
    <col min="1" max="1" width="28.42578125" style="151" customWidth="1"/>
    <col min="2" max="10" width="13.7109375" style="151" customWidth="1"/>
    <col min="11" max="14" width="7.28515625" style="151" customWidth="1"/>
    <col min="15" max="21" width="13.7109375" style="151" customWidth="1"/>
    <col min="22" max="16384" width="9.140625" style="151"/>
  </cols>
  <sheetData>
    <row r="1" spans="1:21" ht="17.25" customHeight="1">
      <c r="A1" s="151" t="s">
        <v>124</v>
      </c>
      <c r="I1" s="243" t="s">
        <v>102</v>
      </c>
      <c r="J1" s="243"/>
      <c r="K1" s="243"/>
      <c r="L1" s="243"/>
      <c r="M1" s="243"/>
      <c r="N1" s="243"/>
    </row>
    <row r="2" spans="1:21" ht="15.75" thickBot="1">
      <c r="A2" s="151" t="s">
        <v>124</v>
      </c>
      <c r="B2" s="247" t="s">
        <v>60</v>
      </c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  <c r="Q2" s="247"/>
      <c r="R2" s="247"/>
      <c r="S2" s="247"/>
      <c r="T2" s="247"/>
      <c r="U2" s="247"/>
    </row>
    <row r="3" spans="1:21" ht="18.75">
      <c r="A3" s="151" t="s">
        <v>124</v>
      </c>
      <c r="B3" s="159"/>
      <c r="C3" s="133"/>
      <c r="D3" s="133"/>
      <c r="E3" s="133"/>
      <c r="F3" s="217" t="s">
        <v>134</v>
      </c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42"/>
      <c r="S3" s="174"/>
      <c r="T3" s="21" t="s">
        <v>208</v>
      </c>
      <c r="U3" s="12"/>
    </row>
    <row r="4" spans="1:21" ht="19.5" thickBot="1">
      <c r="A4" s="151" t="s">
        <v>124</v>
      </c>
      <c r="B4" s="32"/>
      <c r="C4" s="156"/>
      <c r="D4" s="156"/>
      <c r="E4" s="156"/>
      <c r="F4" s="218" t="s">
        <v>36</v>
      </c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140" t="s">
        <v>153</v>
      </c>
      <c r="S4" s="72" t="s">
        <v>70</v>
      </c>
      <c r="T4" s="83" t="s">
        <v>14</v>
      </c>
      <c r="U4" s="132"/>
    </row>
    <row r="5" spans="1:21" ht="15.75" thickBot="1">
      <c r="A5" s="151" t="s">
        <v>124</v>
      </c>
      <c r="B5" s="150" t="s">
        <v>63</v>
      </c>
      <c r="C5" s="86"/>
      <c r="D5" s="86"/>
      <c r="E5" s="103"/>
      <c r="F5" s="150" t="s">
        <v>115</v>
      </c>
      <c r="G5" s="86"/>
      <c r="H5" s="86"/>
      <c r="I5" s="86"/>
      <c r="J5" s="103"/>
      <c r="K5" s="150" t="s">
        <v>16</v>
      </c>
      <c r="L5" s="34"/>
      <c r="M5" s="34"/>
      <c r="N5" s="86"/>
      <c r="O5" s="86"/>
      <c r="P5" s="86"/>
      <c r="Q5" s="86"/>
      <c r="R5" s="103"/>
      <c r="S5" s="150" t="s">
        <v>84</v>
      </c>
      <c r="T5" s="86"/>
      <c r="U5" s="103"/>
    </row>
    <row r="6" spans="1:21">
      <c r="A6" s="151" t="s">
        <v>124</v>
      </c>
      <c r="B6" s="137" t="s">
        <v>91</v>
      </c>
      <c r="C6" s="110"/>
      <c r="D6" s="110"/>
      <c r="E6" s="62"/>
      <c r="F6" s="173" t="s">
        <v>91</v>
      </c>
      <c r="G6" s="124"/>
      <c r="H6" s="124"/>
      <c r="I6" s="124"/>
      <c r="J6" s="135"/>
      <c r="K6" s="173" t="s">
        <v>91</v>
      </c>
      <c r="L6" s="154"/>
      <c r="M6" s="154"/>
      <c r="N6" s="124"/>
      <c r="O6" s="124"/>
      <c r="P6" s="124"/>
      <c r="Q6" s="124"/>
      <c r="R6" s="135"/>
      <c r="S6" s="173" t="s">
        <v>7</v>
      </c>
      <c r="T6" s="124"/>
      <c r="U6" s="135"/>
    </row>
    <row r="7" spans="1:21" ht="15.75" thickBot="1">
      <c r="A7" s="151" t="s">
        <v>124</v>
      </c>
      <c r="B7" s="8" t="s">
        <v>212</v>
      </c>
      <c r="C7" s="26"/>
      <c r="D7" s="143"/>
      <c r="E7" s="81"/>
      <c r="F7" s="112" t="s">
        <v>27</v>
      </c>
      <c r="G7" s="143"/>
      <c r="H7" s="143"/>
      <c r="I7" s="143"/>
      <c r="J7" s="81"/>
      <c r="K7" s="112" t="s">
        <v>206</v>
      </c>
      <c r="L7" s="26"/>
      <c r="M7" s="26"/>
      <c r="N7" s="143"/>
      <c r="O7" s="143"/>
      <c r="P7" s="143"/>
      <c r="Q7" s="143"/>
      <c r="R7" s="81"/>
      <c r="S7" s="175"/>
      <c r="T7" s="110"/>
      <c r="U7" s="122"/>
    </row>
    <row r="8" spans="1:21" ht="15.75" thickBot="1">
      <c r="A8" s="151" t="s">
        <v>124</v>
      </c>
      <c r="B8" s="173" t="s">
        <v>155</v>
      </c>
      <c r="C8" s="124"/>
      <c r="D8" s="124"/>
      <c r="E8" s="135"/>
      <c r="F8" s="173" t="s">
        <v>68</v>
      </c>
      <c r="G8" s="124"/>
      <c r="H8" s="124"/>
      <c r="I8" s="124"/>
      <c r="J8" s="135"/>
      <c r="K8" s="173" t="s">
        <v>156</v>
      </c>
      <c r="L8" s="154"/>
      <c r="M8" s="154"/>
      <c r="N8" s="124"/>
      <c r="O8" s="124"/>
      <c r="P8" s="124"/>
      <c r="Q8" s="124"/>
      <c r="R8" s="124"/>
      <c r="S8" s="171" t="s">
        <v>154</v>
      </c>
      <c r="T8" s="2"/>
      <c r="U8" s="87"/>
    </row>
    <row r="9" spans="1:21" ht="15.75" thickBot="1">
      <c r="A9" s="151" t="s">
        <v>124</v>
      </c>
      <c r="B9" s="75" t="s">
        <v>202</v>
      </c>
      <c r="C9" s="138"/>
      <c r="D9" s="110"/>
      <c r="E9" s="62"/>
      <c r="F9" s="112" t="s">
        <v>175</v>
      </c>
      <c r="G9" s="143"/>
      <c r="H9" s="143"/>
      <c r="I9" s="143"/>
      <c r="J9" s="81"/>
      <c r="K9" s="112" t="s">
        <v>95</v>
      </c>
      <c r="L9" s="56"/>
      <c r="M9" s="56"/>
      <c r="N9" s="56"/>
      <c r="O9" s="143"/>
      <c r="P9" s="143"/>
      <c r="Q9" s="143"/>
      <c r="R9" s="81"/>
      <c r="S9" s="137" t="s">
        <v>33</v>
      </c>
      <c r="T9" s="110"/>
      <c r="U9" s="62"/>
    </row>
    <row r="10" spans="1:21">
      <c r="A10" s="151" t="s">
        <v>124</v>
      </c>
      <c r="B10" s="114"/>
      <c r="C10" s="110"/>
      <c r="D10" s="110"/>
      <c r="E10" s="62"/>
      <c r="F10" s="173" t="s">
        <v>148</v>
      </c>
      <c r="G10" s="124"/>
      <c r="H10" s="135"/>
      <c r="I10" s="173" t="s">
        <v>215</v>
      </c>
      <c r="J10" s="135"/>
      <c r="K10" s="173" t="s">
        <v>119</v>
      </c>
      <c r="L10" s="173"/>
      <c r="M10" s="154"/>
      <c r="N10" s="124"/>
      <c r="O10" s="124"/>
      <c r="P10" s="124"/>
      <c r="Q10" s="124"/>
      <c r="R10" s="135"/>
      <c r="S10" s="114"/>
      <c r="T10" s="110"/>
      <c r="U10" s="62"/>
    </row>
    <row r="11" spans="1:21" ht="15.75" thickBot="1">
      <c r="A11" s="151" t="s">
        <v>124</v>
      </c>
      <c r="B11" s="22"/>
      <c r="C11" s="143"/>
      <c r="D11" s="143"/>
      <c r="E11" s="81"/>
      <c r="F11" s="112" t="s">
        <v>0</v>
      </c>
      <c r="G11" s="143"/>
      <c r="H11" s="81"/>
      <c r="I11" s="112" t="s">
        <v>139</v>
      </c>
      <c r="J11" s="81"/>
      <c r="K11" s="130" t="s">
        <v>160</v>
      </c>
      <c r="L11" s="74" t="s">
        <v>173</v>
      </c>
      <c r="M11" s="74" t="s">
        <v>194</v>
      </c>
      <c r="N11" s="126" t="s">
        <v>209</v>
      </c>
      <c r="O11" s="76" t="s">
        <v>11</v>
      </c>
      <c r="P11" s="153" t="s">
        <v>123</v>
      </c>
      <c r="Q11" s="9"/>
      <c r="R11" s="78"/>
      <c r="S11" s="171" t="s">
        <v>40</v>
      </c>
      <c r="T11" s="2"/>
      <c r="U11" s="87"/>
    </row>
    <row r="12" spans="1:21" ht="15.75" thickBot="1">
      <c r="A12" s="151" t="s">
        <v>124</v>
      </c>
      <c r="B12" s="203" t="s">
        <v>79</v>
      </c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5"/>
    </row>
    <row r="13" spans="1:21">
      <c r="A13" s="151" t="s">
        <v>124</v>
      </c>
      <c r="B13" s="6" t="s">
        <v>39</v>
      </c>
      <c r="C13" s="21" t="s">
        <v>50</v>
      </c>
      <c r="D13" s="212" t="s">
        <v>55</v>
      </c>
      <c r="E13" s="213"/>
      <c r="F13" s="212" t="s">
        <v>99</v>
      </c>
      <c r="G13" s="213"/>
      <c r="H13" s="212" t="s">
        <v>152</v>
      </c>
      <c r="I13" s="213"/>
      <c r="J13" s="212" t="s">
        <v>190</v>
      </c>
      <c r="K13" s="231"/>
      <c r="L13" s="213"/>
      <c r="M13" s="212" t="s">
        <v>109</v>
      </c>
      <c r="N13" s="231"/>
      <c r="O13" s="213"/>
      <c r="P13" s="267" t="s">
        <v>49</v>
      </c>
      <c r="Q13" s="268"/>
      <c r="R13" s="269"/>
      <c r="S13" s="94" t="s">
        <v>203</v>
      </c>
      <c r="T13" s="164"/>
      <c r="U13" s="60"/>
    </row>
    <row r="14" spans="1:21">
      <c r="A14" s="151" t="s">
        <v>124</v>
      </c>
      <c r="B14" s="166"/>
      <c r="C14" s="137" t="s">
        <v>188</v>
      </c>
      <c r="D14" s="196" t="s">
        <v>142</v>
      </c>
      <c r="E14" s="197"/>
      <c r="F14" s="196"/>
      <c r="G14" s="230"/>
      <c r="H14" s="196"/>
      <c r="I14" s="197"/>
      <c r="J14" s="214"/>
      <c r="K14" s="215"/>
      <c r="L14" s="216"/>
      <c r="M14" s="214" t="s">
        <v>59</v>
      </c>
      <c r="N14" s="215"/>
      <c r="O14" s="216"/>
      <c r="P14" s="131"/>
      <c r="Q14" s="59"/>
      <c r="R14" s="59"/>
      <c r="S14" s="63"/>
      <c r="T14" s="142"/>
      <c r="U14" s="161"/>
    </row>
    <row r="15" spans="1:21" ht="15.75" thickBot="1">
      <c r="A15" s="151" t="s">
        <v>124</v>
      </c>
      <c r="B15" s="111" t="s">
        <v>66</v>
      </c>
      <c r="C15" s="111" t="s">
        <v>76</v>
      </c>
      <c r="D15" s="245" t="s">
        <v>89</v>
      </c>
      <c r="E15" s="246"/>
      <c r="F15" s="245" t="s">
        <v>92</v>
      </c>
      <c r="G15" s="244"/>
      <c r="H15" s="245" t="s">
        <v>145</v>
      </c>
      <c r="I15" s="246"/>
      <c r="J15" s="244" t="s">
        <v>191</v>
      </c>
      <c r="K15" s="244"/>
      <c r="L15" s="245"/>
      <c r="M15" s="245" t="s">
        <v>72</v>
      </c>
      <c r="N15" s="244"/>
      <c r="O15" s="246"/>
      <c r="P15" s="245" t="s">
        <v>18</v>
      </c>
      <c r="Q15" s="244"/>
      <c r="R15" s="244"/>
      <c r="S15" s="206" t="s">
        <v>85</v>
      </c>
      <c r="T15" s="207"/>
      <c r="U15" s="208"/>
    </row>
    <row r="16" spans="1:21" ht="15.75" thickBot="1">
      <c r="A16" s="151" t="s">
        <v>124</v>
      </c>
      <c r="B16" s="203" t="s">
        <v>132</v>
      </c>
      <c r="C16" s="204"/>
      <c r="D16" s="204"/>
      <c r="E16" s="204"/>
      <c r="F16" s="204"/>
      <c r="G16" s="204"/>
      <c r="H16" s="204"/>
      <c r="I16" s="205"/>
      <c r="J16" s="203" t="s">
        <v>41</v>
      </c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5"/>
    </row>
    <row r="17" spans="1:21">
      <c r="A17" s="151" t="s">
        <v>124</v>
      </c>
      <c r="B17" s="97"/>
      <c r="C17" s="92"/>
      <c r="D17" s="16" t="s">
        <v>112</v>
      </c>
      <c r="E17" s="118"/>
      <c r="F17" s="16" t="s">
        <v>180</v>
      </c>
      <c r="G17" s="118"/>
      <c r="H17" s="16" t="s">
        <v>205</v>
      </c>
      <c r="I17" s="118"/>
      <c r="J17" s="173" t="s">
        <v>185</v>
      </c>
      <c r="K17" s="84" t="s">
        <v>1</v>
      </c>
      <c r="L17" s="84"/>
      <c r="M17" s="84"/>
      <c r="N17" s="154"/>
      <c r="O17" s="163"/>
      <c r="P17" s="173" t="s">
        <v>57</v>
      </c>
      <c r="Q17" s="154"/>
      <c r="R17" s="154"/>
      <c r="S17" s="154"/>
      <c r="T17" s="154"/>
      <c r="U17" s="163"/>
    </row>
    <row r="18" spans="1:21">
      <c r="A18" s="151" t="s">
        <v>124</v>
      </c>
      <c r="B18" s="97"/>
      <c r="C18" s="92"/>
      <c r="D18" s="165" t="s">
        <v>146</v>
      </c>
      <c r="E18" s="38"/>
      <c r="F18" s="165" t="s">
        <v>17</v>
      </c>
      <c r="G18" s="38"/>
      <c r="H18" s="68" t="s">
        <v>197</v>
      </c>
      <c r="I18" s="85"/>
      <c r="J18" s="175"/>
      <c r="K18" s="110"/>
      <c r="L18" s="110"/>
      <c r="M18" s="110"/>
      <c r="N18" s="110"/>
      <c r="O18" s="62"/>
      <c r="P18" s="175"/>
      <c r="Q18" s="138"/>
      <c r="R18" s="138"/>
      <c r="S18" s="110"/>
      <c r="T18" s="110"/>
      <c r="U18" s="62"/>
    </row>
    <row r="19" spans="1:21" ht="15.75" thickBot="1">
      <c r="A19" s="151" t="s">
        <v>124</v>
      </c>
      <c r="B19" s="97"/>
      <c r="C19" s="92"/>
      <c r="D19" s="109" t="s">
        <v>28</v>
      </c>
      <c r="E19" s="38"/>
      <c r="F19" s="79" t="s">
        <v>110</v>
      </c>
      <c r="G19" s="61"/>
      <c r="H19" s="79" t="s">
        <v>186</v>
      </c>
      <c r="I19" s="61"/>
      <c r="J19" s="235" t="s">
        <v>135</v>
      </c>
      <c r="K19" s="236"/>
      <c r="L19" s="236"/>
      <c r="M19" s="236"/>
      <c r="N19" s="236"/>
      <c r="O19" s="106"/>
      <c r="P19" s="235" t="s">
        <v>193</v>
      </c>
      <c r="Q19" s="236"/>
      <c r="R19" s="236"/>
      <c r="S19" s="176"/>
      <c r="T19" s="176"/>
      <c r="U19" s="106"/>
    </row>
    <row r="20" spans="1:21" ht="15.75" thickBot="1">
      <c r="A20" s="151" t="s">
        <v>124</v>
      </c>
      <c r="B20" s="212" t="s">
        <v>52</v>
      </c>
      <c r="C20" s="213"/>
      <c r="D20" s="147" t="s">
        <v>149</v>
      </c>
      <c r="E20" s="40"/>
      <c r="F20" s="125"/>
      <c r="G20" s="117"/>
      <c r="H20" s="125"/>
      <c r="I20" s="117"/>
      <c r="J20" s="173" t="s">
        <v>120</v>
      </c>
      <c r="K20" s="124"/>
      <c r="L20" s="124"/>
      <c r="M20" s="124"/>
      <c r="N20" s="124"/>
      <c r="O20" s="124"/>
      <c r="P20" s="124"/>
      <c r="Q20" s="124"/>
      <c r="R20" s="135"/>
      <c r="S20" s="173" t="s">
        <v>192</v>
      </c>
      <c r="T20" s="107" t="s">
        <v>11</v>
      </c>
      <c r="U20" s="135"/>
    </row>
    <row r="21" spans="1:21" ht="15.75" thickBot="1">
      <c r="A21" s="151" t="s">
        <v>124</v>
      </c>
      <c r="B21" s="253" t="s">
        <v>183</v>
      </c>
      <c r="C21" s="254"/>
      <c r="D21" s="147" t="s">
        <v>181</v>
      </c>
      <c r="E21" s="40"/>
      <c r="F21" s="97"/>
      <c r="G21" s="37"/>
      <c r="H21" s="97"/>
      <c r="I21" s="37"/>
      <c r="J21" s="114"/>
      <c r="K21" s="110"/>
      <c r="L21" s="110"/>
      <c r="M21" s="110"/>
      <c r="N21" s="110"/>
      <c r="O21" s="110"/>
      <c r="P21" s="110"/>
      <c r="Q21" s="110"/>
      <c r="R21" s="62"/>
      <c r="S21" s="137"/>
      <c r="T21" s="110"/>
      <c r="U21" s="62"/>
    </row>
    <row r="22" spans="1:21" ht="15.75" thickBot="1">
      <c r="A22" s="151" t="s">
        <v>124</v>
      </c>
      <c r="B22" s="251" t="s">
        <v>104</v>
      </c>
      <c r="C22" s="252"/>
      <c r="D22" s="119" t="s">
        <v>96</v>
      </c>
      <c r="E22" s="14"/>
      <c r="F22" s="73" t="s">
        <v>117</v>
      </c>
      <c r="G22" s="40"/>
      <c r="H22" s="73" t="s">
        <v>65</v>
      </c>
      <c r="I22" s="40"/>
      <c r="J22" s="143"/>
      <c r="K22" s="143"/>
      <c r="L22" s="143"/>
      <c r="M22" s="143"/>
      <c r="N22" s="143"/>
      <c r="O22" s="143"/>
      <c r="P22" s="143"/>
      <c r="Q22" s="143"/>
      <c r="R22" s="81"/>
      <c r="S22" s="22"/>
      <c r="T22" s="143"/>
      <c r="U22" s="81"/>
    </row>
    <row r="23" spans="1:21" ht="15.75" thickBot="1">
      <c r="A23" s="151" t="s">
        <v>124</v>
      </c>
      <c r="B23" s="203" t="s">
        <v>45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5"/>
    </row>
    <row r="24" spans="1:21" ht="15.75" thickBot="1">
      <c r="A24" s="151" t="s">
        <v>124</v>
      </c>
      <c r="B24" s="224" t="s">
        <v>94</v>
      </c>
      <c r="C24" s="225"/>
      <c r="D24" s="200" t="s">
        <v>113</v>
      </c>
      <c r="E24" s="226"/>
      <c r="F24" s="226"/>
      <c r="G24" s="226"/>
      <c r="H24" s="227"/>
      <c r="I24" s="200" t="s">
        <v>62</v>
      </c>
      <c r="J24" s="226"/>
      <c r="K24" s="226"/>
      <c r="L24" s="226"/>
      <c r="M24" s="226"/>
      <c r="N24" s="226"/>
      <c r="O24" s="227"/>
      <c r="P24" s="270" t="s">
        <v>75</v>
      </c>
      <c r="Q24" s="271"/>
      <c r="R24" s="272"/>
      <c r="S24" s="200" t="s">
        <v>146</v>
      </c>
      <c r="T24" s="201"/>
      <c r="U24" s="202"/>
    </row>
    <row r="25" spans="1:21" ht="15.75" thickBot="1">
      <c r="A25" s="151" t="s">
        <v>124</v>
      </c>
      <c r="B25" s="228"/>
      <c r="C25" s="229"/>
      <c r="D25" s="15" t="s">
        <v>141</v>
      </c>
      <c r="E25" s="61"/>
      <c r="F25" s="77" t="s">
        <v>93</v>
      </c>
      <c r="G25" s="79" t="s">
        <v>205</v>
      </c>
      <c r="H25" s="61"/>
      <c r="I25" s="79" t="s">
        <v>141</v>
      </c>
      <c r="J25" s="61"/>
      <c r="K25" s="222" t="s">
        <v>93</v>
      </c>
      <c r="L25" s="223"/>
      <c r="M25" s="232" t="s">
        <v>205</v>
      </c>
      <c r="N25" s="233"/>
      <c r="O25" s="234"/>
      <c r="P25" s="273"/>
      <c r="Q25" s="274"/>
      <c r="R25" s="274"/>
      <c r="S25" s="64" t="s">
        <v>170</v>
      </c>
      <c r="T25" s="64" t="s">
        <v>78</v>
      </c>
      <c r="U25" s="77" t="s">
        <v>205</v>
      </c>
    </row>
    <row r="26" spans="1:21">
      <c r="A26" s="151" t="s">
        <v>124</v>
      </c>
      <c r="B26" s="228"/>
      <c r="C26" s="229"/>
      <c r="D26" s="51" t="s">
        <v>147</v>
      </c>
      <c r="E26" s="77" t="s">
        <v>147</v>
      </c>
      <c r="F26" s="82" t="s">
        <v>86</v>
      </c>
      <c r="G26" s="82"/>
      <c r="H26" s="82"/>
      <c r="I26" s="77" t="s">
        <v>147</v>
      </c>
      <c r="J26" s="77" t="s">
        <v>147</v>
      </c>
      <c r="K26" s="196" t="s">
        <v>86</v>
      </c>
      <c r="L26" s="197"/>
      <c r="M26" s="222"/>
      <c r="N26" s="223"/>
      <c r="O26" s="10"/>
      <c r="P26" s="77" t="s">
        <v>128</v>
      </c>
      <c r="Q26" s="77" t="s">
        <v>25</v>
      </c>
      <c r="R26" s="64"/>
      <c r="S26" s="24"/>
      <c r="T26" s="24"/>
      <c r="U26" s="82"/>
    </row>
    <row r="27" spans="1:21">
      <c r="A27" s="151" t="s">
        <v>124</v>
      </c>
      <c r="B27" s="228" t="s">
        <v>163</v>
      </c>
      <c r="C27" s="229"/>
      <c r="D27" s="152" t="s">
        <v>166</v>
      </c>
      <c r="E27" s="82" t="s">
        <v>161</v>
      </c>
      <c r="F27" s="82" t="s">
        <v>161</v>
      </c>
      <c r="G27" s="82" t="s">
        <v>25</v>
      </c>
      <c r="H27" s="82" t="s">
        <v>128</v>
      </c>
      <c r="I27" s="82" t="s">
        <v>166</v>
      </c>
      <c r="J27" s="82" t="s">
        <v>161</v>
      </c>
      <c r="K27" s="196" t="s">
        <v>161</v>
      </c>
      <c r="L27" s="197"/>
      <c r="M27" s="196" t="s">
        <v>25</v>
      </c>
      <c r="N27" s="197"/>
      <c r="O27" s="82" t="s">
        <v>128</v>
      </c>
      <c r="P27" s="82" t="s">
        <v>205</v>
      </c>
      <c r="Q27" s="82" t="s">
        <v>205</v>
      </c>
      <c r="R27" s="24" t="s">
        <v>58</v>
      </c>
      <c r="S27" s="137"/>
      <c r="T27" s="137"/>
      <c r="U27" s="10"/>
    </row>
    <row r="28" spans="1:21">
      <c r="A28" s="151" t="s">
        <v>124</v>
      </c>
      <c r="B28" s="220" t="s">
        <v>28</v>
      </c>
      <c r="C28" s="221"/>
      <c r="D28" s="36" t="s">
        <v>110</v>
      </c>
      <c r="E28" s="105" t="s">
        <v>186</v>
      </c>
      <c r="F28" s="105" t="s">
        <v>42</v>
      </c>
      <c r="G28" s="105" t="s">
        <v>121</v>
      </c>
      <c r="H28" s="105" t="s">
        <v>196</v>
      </c>
      <c r="I28" s="105" t="s">
        <v>53</v>
      </c>
      <c r="J28" s="105" t="s">
        <v>136</v>
      </c>
      <c r="K28" s="198" t="s">
        <v>211</v>
      </c>
      <c r="L28" s="199"/>
      <c r="M28" s="198" t="s">
        <v>10</v>
      </c>
      <c r="N28" s="199"/>
      <c r="O28" s="105" t="s">
        <v>88</v>
      </c>
      <c r="P28" s="105" t="s">
        <v>38</v>
      </c>
      <c r="Q28" s="105" t="s">
        <v>116</v>
      </c>
      <c r="R28" s="102" t="s">
        <v>22</v>
      </c>
      <c r="S28" s="102" t="s">
        <v>101</v>
      </c>
      <c r="T28" s="102" t="s">
        <v>179</v>
      </c>
      <c r="U28" s="105" t="s">
        <v>31</v>
      </c>
    </row>
    <row r="29" spans="1:21" ht="18" customHeight="1">
      <c r="A29" s="144" t="s">
        <v>174</v>
      </c>
      <c r="B29" s="91" t="s">
        <v>51</v>
      </c>
      <c r="C29" s="96"/>
      <c r="D29" s="7" t="s">
        <v>118</v>
      </c>
      <c r="E29" s="30" t="s">
        <v>140</v>
      </c>
      <c r="F29" s="49" t="s">
        <v>158</v>
      </c>
      <c r="G29" s="157" t="s">
        <v>100</v>
      </c>
      <c r="H29" s="167" t="s">
        <v>131</v>
      </c>
      <c r="I29" s="136" t="s">
        <v>90</v>
      </c>
      <c r="J29" s="30" t="s">
        <v>159</v>
      </c>
      <c r="K29" s="237" t="s">
        <v>4</v>
      </c>
      <c r="L29" s="238"/>
      <c r="M29" s="239" t="s">
        <v>210</v>
      </c>
      <c r="N29" s="240"/>
      <c r="O29" s="66" t="s">
        <v>43</v>
      </c>
      <c r="P29" s="65" t="s">
        <v>98</v>
      </c>
      <c r="Q29" s="58" t="s">
        <v>169</v>
      </c>
      <c r="R29" s="29" t="s">
        <v>24</v>
      </c>
      <c r="S29" s="57" t="s">
        <v>20</v>
      </c>
      <c r="T29" s="55" t="s">
        <v>21</v>
      </c>
      <c r="U29" s="98" t="s">
        <v>143</v>
      </c>
    </row>
    <row r="30" spans="1:21">
      <c r="A30" s="142" t="s">
        <v>111</v>
      </c>
      <c r="B30" s="90" t="s">
        <v>151</v>
      </c>
      <c r="C30" s="45"/>
      <c r="D30" s="7" t="s">
        <v>118</v>
      </c>
      <c r="E30" s="48" t="s">
        <v>140</v>
      </c>
      <c r="F30" s="49" t="s">
        <v>158</v>
      </c>
      <c r="G30" s="157" t="s">
        <v>100</v>
      </c>
      <c r="H30" s="116" t="s">
        <v>131</v>
      </c>
      <c r="I30" s="55" t="s">
        <v>90</v>
      </c>
      <c r="J30" s="48" t="s">
        <v>159</v>
      </c>
      <c r="K30" s="237" t="s">
        <v>4</v>
      </c>
      <c r="L30" s="238"/>
      <c r="M30" s="239" t="s">
        <v>210</v>
      </c>
      <c r="N30" s="240"/>
      <c r="O30" s="160" t="s">
        <v>43</v>
      </c>
      <c r="P30" s="65" t="s">
        <v>98</v>
      </c>
      <c r="Q30" s="58" t="s">
        <v>169</v>
      </c>
      <c r="R30" s="29" t="s">
        <v>24</v>
      </c>
      <c r="S30" s="155" t="s">
        <v>20</v>
      </c>
      <c r="T30" s="55" t="s">
        <v>21</v>
      </c>
      <c r="U30" s="98" t="s">
        <v>143</v>
      </c>
    </row>
    <row r="31" spans="1:21">
      <c r="A31" s="142" t="s">
        <v>198</v>
      </c>
      <c r="B31" s="90" t="s">
        <v>67</v>
      </c>
      <c r="C31" s="45"/>
      <c r="D31" s="7" t="s">
        <v>118</v>
      </c>
      <c r="E31" s="48" t="s">
        <v>140</v>
      </c>
      <c r="F31" s="49" t="s">
        <v>158</v>
      </c>
      <c r="G31" s="157" t="s">
        <v>100</v>
      </c>
      <c r="H31" s="116" t="s">
        <v>131</v>
      </c>
      <c r="I31" s="55" t="s">
        <v>90</v>
      </c>
      <c r="J31" s="48" t="s">
        <v>159</v>
      </c>
      <c r="K31" s="237" t="s">
        <v>4</v>
      </c>
      <c r="L31" s="238"/>
      <c r="M31" s="239" t="s">
        <v>210</v>
      </c>
      <c r="N31" s="240"/>
      <c r="O31" s="160" t="s">
        <v>43</v>
      </c>
      <c r="P31" s="65" t="s">
        <v>98</v>
      </c>
      <c r="Q31" s="58" t="s">
        <v>169</v>
      </c>
      <c r="R31" s="29" t="s">
        <v>24</v>
      </c>
      <c r="S31" s="155" t="s">
        <v>20</v>
      </c>
      <c r="T31" s="55" t="s">
        <v>21</v>
      </c>
      <c r="U31" s="98" t="s">
        <v>143</v>
      </c>
    </row>
    <row r="32" spans="1:21">
      <c r="A32" s="142" t="s">
        <v>35</v>
      </c>
      <c r="B32" s="90" t="s">
        <v>195</v>
      </c>
      <c r="C32" s="45"/>
      <c r="D32" s="31"/>
      <c r="E32" s="129"/>
      <c r="F32" s="129"/>
      <c r="G32" s="129"/>
      <c r="H32" s="129"/>
      <c r="I32" s="129"/>
      <c r="J32" s="129"/>
      <c r="K32" s="54"/>
      <c r="L32" s="54"/>
      <c r="M32" s="54"/>
      <c r="N32" s="54"/>
      <c r="O32" s="129"/>
      <c r="P32" s="129"/>
      <c r="Q32" s="129"/>
      <c r="R32" s="5"/>
      <c r="S32" s="139" t="s">
        <v>2</v>
      </c>
      <c r="T32" s="43" t="s">
        <v>130</v>
      </c>
      <c r="U32" s="98" t="s">
        <v>143</v>
      </c>
    </row>
    <row r="33" spans="1:21" s="95" customFormat="1">
      <c r="A33" s="88" t="s">
        <v>83</v>
      </c>
      <c r="B33" s="28" t="s">
        <v>133</v>
      </c>
      <c r="C33" s="168"/>
      <c r="D33" s="4" t="s">
        <v>37</v>
      </c>
      <c r="E33" s="148" t="s">
        <v>37</v>
      </c>
      <c r="F33" s="46" t="s">
        <v>37</v>
      </c>
      <c r="G33" s="157" t="s">
        <v>100</v>
      </c>
      <c r="H33" s="3" t="s">
        <v>131</v>
      </c>
      <c r="I33" s="50" t="s">
        <v>37</v>
      </c>
      <c r="J33" s="44" t="s">
        <v>37</v>
      </c>
      <c r="K33" s="248" t="s">
        <v>37</v>
      </c>
      <c r="L33" s="250"/>
      <c r="M33" s="248" t="s">
        <v>210</v>
      </c>
      <c r="N33" s="249"/>
      <c r="O33" s="70" t="s">
        <v>43</v>
      </c>
      <c r="P33" s="50" t="s">
        <v>37</v>
      </c>
      <c r="Q33" s="46" t="s">
        <v>37</v>
      </c>
      <c r="R33" s="19" t="s">
        <v>37</v>
      </c>
      <c r="S33" s="148" t="s">
        <v>178</v>
      </c>
      <c r="T33" s="50" t="s">
        <v>178</v>
      </c>
      <c r="U33" s="98" t="s">
        <v>143</v>
      </c>
    </row>
    <row r="34" spans="1:21">
      <c r="A34" s="142" t="s">
        <v>35</v>
      </c>
      <c r="B34" s="80" t="s">
        <v>30</v>
      </c>
      <c r="C34" s="35"/>
      <c r="D34" s="123"/>
      <c r="E34" s="41"/>
      <c r="F34" s="41"/>
      <c r="G34" s="41"/>
      <c r="H34" s="41"/>
      <c r="I34" s="41"/>
      <c r="J34" s="41"/>
      <c r="K34" s="141"/>
      <c r="L34" s="141"/>
      <c r="M34" s="141"/>
      <c r="N34" s="141"/>
      <c r="O34" s="41"/>
      <c r="P34" s="41"/>
      <c r="Q34" s="41"/>
      <c r="R34" s="145"/>
      <c r="S34" s="134" t="s">
        <v>13</v>
      </c>
      <c r="T34" s="123"/>
      <c r="U34" s="99"/>
    </row>
    <row r="35" spans="1:21" ht="15.75" thickBot="1">
      <c r="A35" s="142" t="s">
        <v>35</v>
      </c>
      <c r="B35" s="121" t="s">
        <v>81</v>
      </c>
      <c r="C35" s="39"/>
      <c r="D35" s="100" t="s">
        <v>12</v>
      </c>
      <c r="E35" s="108" t="s">
        <v>12</v>
      </c>
      <c r="F35" s="120" t="s">
        <v>12</v>
      </c>
      <c r="G35" s="127" t="s">
        <v>129</v>
      </c>
      <c r="H35" s="1" t="s">
        <v>165</v>
      </c>
      <c r="I35" s="158" t="s">
        <v>12</v>
      </c>
      <c r="J35" s="108" t="s">
        <v>12</v>
      </c>
      <c r="K35" s="241" t="s">
        <v>12</v>
      </c>
      <c r="L35" s="242"/>
      <c r="M35" s="241" t="s">
        <v>127</v>
      </c>
      <c r="N35" s="266"/>
      <c r="O35" s="1" t="s">
        <v>43</v>
      </c>
      <c r="P35" s="93" t="s">
        <v>12</v>
      </c>
      <c r="Q35" s="120" t="s">
        <v>12</v>
      </c>
      <c r="R35" s="23" t="s">
        <v>12</v>
      </c>
      <c r="S35" s="158" t="s">
        <v>138</v>
      </c>
      <c r="T35" s="172"/>
      <c r="U35" s="101"/>
    </row>
    <row r="36" spans="1:21" ht="15.75" thickBot="1">
      <c r="A36" s="142" t="s">
        <v>35</v>
      </c>
      <c r="B36" s="263" t="s">
        <v>9</v>
      </c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5"/>
    </row>
    <row r="37" spans="1:21">
      <c r="A37" s="142" t="s">
        <v>35</v>
      </c>
      <c r="B37" s="162" t="s">
        <v>19</v>
      </c>
      <c r="C37" s="149"/>
      <c r="D37" s="33"/>
      <c r="E37" s="33"/>
      <c r="F37" s="33"/>
      <c r="G37" s="33"/>
      <c r="H37" s="33"/>
      <c r="I37" s="33"/>
      <c r="J37" s="33"/>
      <c r="K37" s="33"/>
      <c r="L37" s="33"/>
      <c r="M37" s="261"/>
      <c r="N37" s="262"/>
      <c r="O37" s="52"/>
      <c r="P37" s="33"/>
      <c r="Q37" s="33"/>
      <c r="R37" s="33"/>
      <c r="S37" s="33"/>
      <c r="T37" s="33"/>
      <c r="U37" s="53"/>
    </row>
    <row r="38" spans="1:21" ht="15.75" thickBot="1">
      <c r="A38" s="142" t="s">
        <v>35</v>
      </c>
      <c r="B38" s="128" t="s">
        <v>216</v>
      </c>
      <c r="C38" s="25"/>
      <c r="D38" s="89"/>
      <c r="E38" s="113"/>
      <c r="F38" s="113"/>
      <c r="G38" s="113"/>
      <c r="H38" s="113"/>
      <c r="I38" s="113"/>
      <c r="J38" s="113"/>
      <c r="K38" s="113"/>
      <c r="L38" s="113"/>
      <c r="M38" s="259" t="s">
        <v>77</v>
      </c>
      <c r="N38" s="260"/>
      <c r="O38" s="170" t="s">
        <v>77</v>
      </c>
      <c r="P38" s="113"/>
      <c r="Q38" s="113"/>
      <c r="R38" s="113"/>
      <c r="S38" s="115" t="s">
        <v>117</v>
      </c>
      <c r="T38" s="115" t="s">
        <v>96</v>
      </c>
      <c r="U38" s="104" t="s">
        <v>143</v>
      </c>
    </row>
    <row r="39" spans="1:21">
      <c r="A39" s="142" t="s">
        <v>35</v>
      </c>
      <c r="I39" s="258" t="s">
        <v>102</v>
      </c>
      <c r="J39" s="258"/>
      <c r="K39" s="258"/>
      <c r="L39" s="258"/>
      <c r="M39" s="258"/>
      <c r="N39" s="258"/>
    </row>
    <row r="40" spans="1:21">
      <c r="A40" s="142" t="s">
        <v>35</v>
      </c>
      <c r="B40" s="230" t="s">
        <v>60</v>
      </c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30"/>
      <c r="S40" s="230"/>
      <c r="T40" s="230"/>
      <c r="U40" s="230"/>
    </row>
    <row r="41" spans="1:21">
      <c r="A41" s="27" t="s">
        <v>6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>
      <c r="A42" s="27" t="s">
        <v>6</v>
      </c>
      <c r="B42" s="256" t="s">
        <v>5</v>
      </c>
      <c r="C42" s="256"/>
      <c r="D42" s="256"/>
      <c r="E42" s="256"/>
      <c r="F42" s="256"/>
      <c r="G42" s="256"/>
      <c r="H42" s="256"/>
      <c r="I42" s="256"/>
      <c r="J42" s="256"/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</row>
    <row r="43" spans="1:21">
      <c r="A43" s="27" t="s">
        <v>6</v>
      </c>
      <c r="B43" s="257" t="s">
        <v>87</v>
      </c>
      <c r="C43" s="257"/>
      <c r="D43" s="257"/>
      <c r="E43" s="257"/>
      <c r="F43" s="257"/>
      <c r="G43" s="257"/>
      <c r="H43" s="257"/>
      <c r="I43" s="257"/>
      <c r="J43" s="257"/>
      <c r="K43" s="257"/>
      <c r="L43" s="257"/>
      <c r="M43" s="257"/>
      <c r="N43" s="257"/>
      <c r="O43" s="257"/>
      <c r="P43" s="257"/>
      <c r="Q43" s="257"/>
      <c r="R43" s="257"/>
      <c r="S43" s="257"/>
      <c r="T43" s="257"/>
      <c r="U43" s="257"/>
    </row>
    <row r="44" spans="1:21">
      <c r="A44" s="27" t="s">
        <v>6</v>
      </c>
      <c r="B44" s="257" t="s">
        <v>199</v>
      </c>
      <c r="C44" s="257"/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257"/>
      <c r="Q44" s="257"/>
      <c r="R44" s="257"/>
      <c r="S44" s="257"/>
      <c r="T44" s="257"/>
      <c r="U44" s="257"/>
    </row>
    <row r="45" spans="1:21">
      <c r="A45" s="27" t="s">
        <v>6</v>
      </c>
      <c r="B45" s="257" t="s">
        <v>44</v>
      </c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</row>
    <row r="46" spans="1:21">
      <c r="A46" s="27" t="s">
        <v>6</v>
      </c>
      <c r="B46" s="255" t="s">
        <v>47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</row>
    <row r="47" spans="1:21">
      <c r="O47" s="142"/>
      <c r="P47" s="67"/>
      <c r="Q47" s="67"/>
      <c r="R47" s="67"/>
      <c r="S47" t="s">
        <v>122</v>
      </c>
      <c r="T47" t="s">
        <v>103</v>
      </c>
      <c r="U47" t="s">
        <v>108</v>
      </c>
    </row>
    <row r="48" spans="1:21">
      <c r="O48" s="142"/>
      <c r="P48" s="142"/>
      <c r="Q48" s="142"/>
      <c r="S48" s="20" t="s">
        <v>107</v>
      </c>
      <c r="T48" s="169" t="s">
        <v>106</v>
      </c>
      <c r="U48" s="69" t="s">
        <v>108</v>
      </c>
    </row>
    <row r="49" spans="15:17">
      <c r="O49" s="142"/>
      <c r="P49" s="142"/>
      <c r="Q49" s="142"/>
    </row>
    <row r="51" spans="15:17">
      <c r="O51"/>
    </row>
  </sheetData>
  <mergeCells count="68">
    <mergeCell ref="P13:R13"/>
    <mergeCell ref="P15:R15"/>
    <mergeCell ref="J19:N19"/>
    <mergeCell ref="M13:O13"/>
    <mergeCell ref="K25:L25"/>
    <mergeCell ref="P19:R19"/>
    <mergeCell ref="P24:R25"/>
    <mergeCell ref="B40:U40"/>
    <mergeCell ref="D13:E13"/>
    <mergeCell ref="M26:N26"/>
    <mergeCell ref="B24:C24"/>
    <mergeCell ref="D24:H24"/>
    <mergeCell ref="B27:C27"/>
    <mergeCell ref="H13:I13"/>
    <mergeCell ref="F14:G14"/>
    <mergeCell ref="B25:C25"/>
    <mergeCell ref="J13:L13"/>
    <mergeCell ref="B23:U23"/>
    <mergeCell ref="M25:O25"/>
    <mergeCell ref="B26:C26"/>
    <mergeCell ref="I24:O24"/>
    <mergeCell ref="K26:L26"/>
    <mergeCell ref="M14:O14"/>
    <mergeCell ref="I39:N39"/>
    <mergeCell ref="K28:L28"/>
    <mergeCell ref="M38:N38"/>
    <mergeCell ref="M37:N37"/>
    <mergeCell ref="M29:N29"/>
    <mergeCell ref="B36:U36"/>
    <mergeCell ref="K31:L31"/>
    <mergeCell ref="M35:N35"/>
    <mergeCell ref="B46:U46"/>
    <mergeCell ref="B42:U42"/>
    <mergeCell ref="B43:U43"/>
    <mergeCell ref="B44:U44"/>
    <mergeCell ref="B45:U45"/>
    <mergeCell ref="D14:E14"/>
    <mergeCell ref="M31:N31"/>
    <mergeCell ref="M33:N33"/>
    <mergeCell ref="K30:L30"/>
    <mergeCell ref="B20:C20"/>
    <mergeCell ref="K27:L27"/>
    <mergeCell ref="K33:L33"/>
    <mergeCell ref="H15:I15"/>
    <mergeCell ref="M27:N27"/>
    <mergeCell ref="B22:C22"/>
    <mergeCell ref="B21:C21"/>
    <mergeCell ref="M30:N30"/>
    <mergeCell ref="D15:E15"/>
    <mergeCell ref="B28:C28"/>
    <mergeCell ref="K29:L29"/>
    <mergeCell ref="J16:U16"/>
    <mergeCell ref="H14:I14"/>
    <mergeCell ref="K35:L35"/>
    <mergeCell ref="M28:N28"/>
    <mergeCell ref="I1:N1"/>
    <mergeCell ref="S24:U24"/>
    <mergeCell ref="B12:U12"/>
    <mergeCell ref="B16:I16"/>
    <mergeCell ref="S15:U15"/>
    <mergeCell ref="J15:L15"/>
    <mergeCell ref="F15:G15"/>
    <mergeCell ref="M15:O15"/>
    <mergeCell ref="F13:G13"/>
    <mergeCell ref="J14:L14"/>
    <mergeCell ref="F3:Q3"/>
    <mergeCell ref="F4:Q4"/>
    <mergeCell ref="B2:U2"/>
  </mergeCells>
  <pageMargins left="0.2" right="0.2" top="0.5" bottom="0.5" header="0.3" footer="0.3"/>
  <pageSetup paperSize="9" scale="46" fitToHeight="100" pageOrder="overThenDown" orientation="landscape"/>
  <headerFooter>
    <oddHeader>&amp;L{CostProject.Id}&amp;R{CostProject.Description}</oddHeader>
    <oddFooter>&amp;L(c) Deltek, Inc.&amp;C&amp;P of &amp;N&amp;RDate Printed: {ReportCreatedDateTime}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/>
  </sheetViews>
  <sheetFormatPr defaultColWidth="20.85546875" defaultRowHeight="15"/>
  <sheetData>
    <row r="1" spans="1:3">
      <c r="A1" s="13" t="s">
        <v>46</v>
      </c>
      <c r="B1" s="13" t="s">
        <v>177</v>
      </c>
      <c r="C1" s="13" t="s">
        <v>200</v>
      </c>
    </row>
    <row r="2" spans="1:3">
      <c r="A2" s="11">
        <v>41851</v>
      </c>
      <c r="B2" s="13" t="s">
        <v>125</v>
      </c>
      <c r="C2">
        <v>11752</v>
      </c>
    </row>
    <row r="3" spans="1:3">
      <c r="A3" s="11">
        <v>41882</v>
      </c>
      <c r="B3" s="13" t="s">
        <v>29</v>
      </c>
      <c r="C3">
        <v>168</v>
      </c>
    </row>
    <row r="4" spans="1:3">
      <c r="A4" s="11">
        <v>45565</v>
      </c>
      <c r="B4" s="13" t="s">
        <v>23</v>
      </c>
      <c r="C4">
        <v>20280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2"/>
  <sheetViews>
    <sheetView workbookViewId="0"/>
  </sheetViews>
  <sheetFormatPr defaultColWidth="20.85546875" defaultRowHeight="15"/>
  <sheetData>
    <row r="1" spans="1:8">
      <c r="A1" s="13" t="s">
        <v>176</v>
      </c>
      <c r="B1" s="13" t="s">
        <v>32</v>
      </c>
      <c r="C1" s="13" t="s">
        <v>71</v>
      </c>
      <c r="D1" s="13" t="s">
        <v>15</v>
      </c>
      <c r="E1" s="13" t="s">
        <v>207</v>
      </c>
      <c r="F1" s="13" t="s">
        <v>46</v>
      </c>
      <c r="G1" s="13" t="s">
        <v>144</v>
      </c>
      <c r="H1" s="13" t="s">
        <v>74</v>
      </c>
    </row>
    <row r="2" spans="1:8">
      <c r="D2" s="13" t="s">
        <v>171</v>
      </c>
      <c r="E2" s="13" t="s">
        <v>162</v>
      </c>
      <c r="F2" s="11">
        <v>41851</v>
      </c>
      <c r="G2" s="47">
        <v>1239320.5947</v>
      </c>
      <c r="H2" t="b">
        <v>1</v>
      </c>
    </row>
    <row r="3" spans="1:8">
      <c r="D3" s="13" t="s">
        <v>171</v>
      </c>
      <c r="E3" s="13" t="s">
        <v>162</v>
      </c>
      <c r="F3" s="11">
        <v>41882</v>
      </c>
      <c r="G3" s="47">
        <v>99300.457599999994</v>
      </c>
      <c r="H3" t="b">
        <v>1</v>
      </c>
    </row>
    <row r="4" spans="1:8">
      <c r="D4" s="13" t="s">
        <v>171</v>
      </c>
      <c r="E4" s="13" t="s">
        <v>162</v>
      </c>
      <c r="F4" s="11">
        <v>45565</v>
      </c>
      <c r="G4" s="47">
        <v>1217255.4353</v>
      </c>
      <c r="H4" t="b">
        <v>1</v>
      </c>
    </row>
    <row r="5" spans="1:8">
      <c r="D5" s="13" t="s">
        <v>171</v>
      </c>
      <c r="E5" s="13" t="s">
        <v>214</v>
      </c>
      <c r="F5" s="11">
        <v>41851</v>
      </c>
      <c r="G5" s="47">
        <v>1233372.3831</v>
      </c>
      <c r="H5" t="b">
        <v>1</v>
      </c>
    </row>
    <row r="6" spans="1:8">
      <c r="D6" s="13" t="s">
        <v>171</v>
      </c>
      <c r="E6" s="13" t="s">
        <v>214</v>
      </c>
      <c r="F6" s="11">
        <v>41882</v>
      </c>
      <c r="G6" s="47">
        <v>96811.796499999997</v>
      </c>
      <c r="H6" t="b">
        <v>1</v>
      </c>
    </row>
    <row r="7" spans="1:8">
      <c r="D7" s="13" t="s">
        <v>171</v>
      </c>
      <c r="E7" s="13" t="s">
        <v>187</v>
      </c>
      <c r="F7" s="11">
        <v>41851</v>
      </c>
      <c r="G7" s="47">
        <v>1263054</v>
      </c>
      <c r="H7" t="b">
        <v>1</v>
      </c>
    </row>
    <row r="8" spans="1:8">
      <c r="D8" s="13" t="s">
        <v>171</v>
      </c>
      <c r="E8" s="13" t="s">
        <v>187</v>
      </c>
      <c r="F8" s="11">
        <v>41882</v>
      </c>
      <c r="G8" s="47">
        <v>102593.98</v>
      </c>
      <c r="H8" t="b">
        <v>1</v>
      </c>
    </row>
    <row r="9" spans="1:8">
      <c r="A9" s="13" t="s">
        <v>168</v>
      </c>
      <c r="B9" s="13" t="s">
        <v>172</v>
      </c>
      <c r="C9" s="13" t="s">
        <v>204</v>
      </c>
      <c r="E9" s="13" t="s">
        <v>162</v>
      </c>
      <c r="F9" s="11">
        <v>41851</v>
      </c>
      <c r="G9" s="47">
        <v>51346.422299999998</v>
      </c>
      <c r="H9" t="b">
        <v>1</v>
      </c>
    </row>
    <row r="10" spans="1:8">
      <c r="A10" s="13" t="s">
        <v>168</v>
      </c>
      <c r="B10" s="13" t="s">
        <v>172</v>
      </c>
      <c r="C10" s="13" t="s">
        <v>204</v>
      </c>
      <c r="E10" s="13" t="s">
        <v>214</v>
      </c>
      <c r="F10" s="11">
        <v>41851</v>
      </c>
      <c r="G10" s="47">
        <v>51346.422299999998</v>
      </c>
      <c r="H10" t="b">
        <v>1</v>
      </c>
    </row>
    <row r="11" spans="1:8">
      <c r="A11" s="13" t="s">
        <v>168</v>
      </c>
      <c r="B11" s="13" t="s">
        <v>172</v>
      </c>
      <c r="C11" s="13" t="s">
        <v>204</v>
      </c>
      <c r="E11" s="13" t="s">
        <v>187</v>
      </c>
      <c r="F11" s="11">
        <v>41851</v>
      </c>
      <c r="G11" s="47">
        <v>43225.82</v>
      </c>
      <c r="H11" t="b">
        <v>1</v>
      </c>
    </row>
    <row r="12" spans="1:8">
      <c r="A12" s="13" t="s">
        <v>168</v>
      </c>
      <c r="B12" s="13" t="s">
        <v>172</v>
      </c>
      <c r="C12" s="13" t="s">
        <v>184</v>
      </c>
      <c r="E12" s="13" t="s">
        <v>162</v>
      </c>
      <c r="F12" s="11">
        <v>41851</v>
      </c>
      <c r="G12" s="47">
        <v>113800.1082</v>
      </c>
      <c r="H12" t="b">
        <v>1</v>
      </c>
    </row>
    <row r="13" spans="1:8">
      <c r="A13" s="13" t="s">
        <v>168</v>
      </c>
      <c r="B13" s="13" t="s">
        <v>172</v>
      </c>
      <c r="C13" s="13" t="s">
        <v>184</v>
      </c>
      <c r="E13" s="13" t="s">
        <v>162</v>
      </c>
      <c r="F13" s="11">
        <v>41882</v>
      </c>
      <c r="G13" s="47">
        <v>11288.079599999999</v>
      </c>
      <c r="H13" t="b">
        <v>1</v>
      </c>
    </row>
    <row r="14" spans="1:8">
      <c r="A14" s="13" t="s">
        <v>168</v>
      </c>
      <c r="B14" s="13" t="s">
        <v>172</v>
      </c>
      <c r="C14" s="13" t="s">
        <v>184</v>
      </c>
      <c r="E14" s="13" t="s">
        <v>162</v>
      </c>
      <c r="F14" s="11">
        <v>45565</v>
      </c>
      <c r="G14" s="47">
        <v>8062.9141</v>
      </c>
      <c r="H14" t="b">
        <v>1</v>
      </c>
    </row>
    <row r="15" spans="1:8">
      <c r="A15" s="13" t="s">
        <v>168</v>
      </c>
      <c r="B15" s="13" t="s">
        <v>172</v>
      </c>
      <c r="C15" s="13" t="s">
        <v>184</v>
      </c>
      <c r="E15" s="13" t="s">
        <v>214</v>
      </c>
      <c r="F15" s="11">
        <v>41851</v>
      </c>
      <c r="G15" s="47">
        <v>113800.1082</v>
      </c>
      <c r="H15" t="b">
        <v>1</v>
      </c>
    </row>
    <row r="16" spans="1:8">
      <c r="A16" s="13" t="s">
        <v>168</v>
      </c>
      <c r="B16" s="13" t="s">
        <v>172</v>
      </c>
      <c r="C16" s="13" t="s">
        <v>184</v>
      </c>
      <c r="E16" s="13" t="s">
        <v>214</v>
      </c>
      <c r="F16" s="11">
        <v>41882</v>
      </c>
      <c r="G16" s="47">
        <v>11288.079599999999</v>
      </c>
      <c r="H16" t="b">
        <v>1</v>
      </c>
    </row>
    <row r="17" spans="1:8">
      <c r="A17" s="13" t="s">
        <v>168</v>
      </c>
      <c r="B17" s="13" t="s">
        <v>172</v>
      </c>
      <c r="C17" s="13" t="s">
        <v>184</v>
      </c>
      <c r="E17" s="13" t="s">
        <v>187</v>
      </c>
      <c r="F17" s="11">
        <v>41851</v>
      </c>
      <c r="G17" s="47">
        <v>62949.42</v>
      </c>
      <c r="H17" t="b">
        <v>1</v>
      </c>
    </row>
    <row r="18" spans="1:8">
      <c r="A18" s="13" t="s">
        <v>168</v>
      </c>
      <c r="B18" s="13" t="s">
        <v>172</v>
      </c>
      <c r="C18" s="13" t="s">
        <v>184</v>
      </c>
      <c r="E18" s="13" t="s">
        <v>187</v>
      </c>
      <c r="F18" s="11">
        <v>41882</v>
      </c>
      <c r="G18" s="47">
        <v>7316.9</v>
      </c>
      <c r="H18" t="b">
        <v>1</v>
      </c>
    </row>
    <row r="19" spans="1:8">
      <c r="A19" s="13" t="s">
        <v>168</v>
      </c>
      <c r="B19" s="13" t="s">
        <v>172</v>
      </c>
      <c r="C19" s="13" t="s">
        <v>167</v>
      </c>
      <c r="E19" s="13" t="s">
        <v>162</v>
      </c>
      <c r="F19" s="11">
        <v>45565</v>
      </c>
      <c r="G19" s="47">
        <v>140082.261</v>
      </c>
      <c r="H19" t="b">
        <v>1</v>
      </c>
    </row>
    <row r="20" spans="1:8">
      <c r="A20" s="13" t="s">
        <v>168</v>
      </c>
      <c r="B20" s="13" t="s">
        <v>172</v>
      </c>
      <c r="C20" s="13" t="s">
        <v>150</v>
      </c>
      <c r="E20" s="13" t="s">
        <v>162</v>
      </c>
      <c r="F20" s="11">
        <v>45565</v>
      </c>
      <c r="G20" s="47">
        <v>144212.26860000001</v>
      </c>
      <c r="H20" t="b">
        <v>1</v>
      </c>
    </row>
    <row r="21" spans="1:8">
      <c r="A21" s="13" t="s">
        <v>168</v>
      </c>
      <c r="B21" s="13" t="s">
        <v>172</v>
      </c>
      <c r="C21" s="13" t="s">
        <v>126</v>
      </c>
      <c r="E21" s="13" t="s">
        <v>162</v>
      </c>
      <c r="F21" s="11">
        <v>45565</v>
      </c>
      <c r="G21" s="47">
        <v>130222.8397</v>
      </c>
      <c r="H21" t="b">
        <v>1</v>
      </c>
    </row>
    <row r="22" spans="1:8">
      <c r="A22" s="13" t="s">
        <v>168</v>
      </c>
      <c r="B22" s="13" t="s">
        <v>157</v>
      </c>
      <c r="C22" s="13" t="s">
        <v>56</v>
      </c>
      <c r="E22" s="13" t="s">
        <v>162</v>
      </c>
      <c r="F22" s="11">
        <v>41851</v>
      </c>
      <c r="G22" s="47">
        <v>235088.80309999999</v>
      </c>
      <c r="H22" t="b">
        <v>1</v>
      </c>
    </row>
    <row r="23" spans="1:8">
      <c r="A23" s="13" t="s">
        <v>168</v>
      </c>
      <c r="B23" s="13" t="s">
        <v>157</v>
      </c>
      <c r="C23" s="13" t="s">
        <v>56</v>
      </c>
      <c r="E23" s="13" t="s">
        <v>162</v>
      </c>
      <c r="F23" s="11">
        <v>41882</v>
      </c>
      <c r="G23" s="47">
        <v>17043.9274</v>
      </c>
      <c r="H23" t="b">
        <v>1</v>
      </c>
    </row>
    <row r="24" spans="1:8">
      <c r="A24" s="13" t="s">
        <v>168</v>
      </c>
      <c r="B24" s="13" t="s">
        <v>157</v>
      </c>
      <c r="C24" s="13" t="s">
        <v>56</v>
      </c>
      <c r="E24" s="13" t="s">
        <v>162</v>
      </c>
      <c r="F24" s="11">
        <v>45565</v>
      </c>
      <c r="G24" s="47">
        <v>234348.4755</v>
      </c>
      <c r="H24" t="b">
        <v>1</v>
      </c>
    </row>
    <row r="25" spans="1:8">
      <c r="A25" s="13" t="s">
        <v>168</v>
      </c>
      <c r="B25" s="13" t="s">
        <v>157</v>
      </c>
      <c r="C25" s="13" t="s">
        <v>56</v>
      </c>
      <c r="E25" s="13" t="s">
        <v>214</v>
      </c>
      <c r="F25" s="11">
        <v>41851</v>
      </c>
      <c r="G25" s="47">
        <v>234545.02069999999</v>
      </c>
      <c r="H25" t="b">
        <v>1</v>
      </c>
    </row>
    <row r="26" spans="1:8">
      <c r="A26" s="13" t="s">
        <v>168</v>
      </c>
      <c r="B26" s="13" t="s">
        <v>157</v>
      </c>
      <c r="C26" s="13" t="s">
        <v>56</v>
      </c>
      <c r="E26" s="13" t="s">
        <v>214</v>
      </c>
      <c r="F26" s="11">
        <v>41882</v>
      </c>
      <c r="G26" s="47">
        <v>18334.396199999999</v>
      </c>
      <c r="H26" t="b">
        <v>1</v>
      </c>
    </row>
    <row r="27" spans="1:8">
      <c r="A27" s="13" t="s">
        <v>168</v>
      </c>
      <c r="B27" s="13" t="s">
        <v>157</v>
      </c>
      <c r="C27" s="13" t="s">
        <v>56</v>
      </c>
      <c r="E27" s="13" t="s">
        <v>187</v>
      </c>
      <c r="F27" s="11">
        <v>41851</v>
      </c>
      <c r="G27" s="47">
        <v>251049.32</v>
      </c>
      <c r="H27" t="b">
        <v>1</v>
      </c>
    </row>
    <row r="28" spans="1:8">
      <c r="A28" s="13" t="s">
        <v>168</v>
      </c>
      <c r="B28" s="13" t="s">
        <v>157</v>
      </c>
      <c r="C28" s="13" t="s">
        <v>56</v>
      </c>
      <c r="E28" s="13" t="s">
        <v>187</v>
      </c>
      <c r="F28" s="11">
        <v>41882</v>
      </c>
      <c r="G28" s="47">
        <v>18235.93</v>
      </c>
      <c r="H28" t="b">
        <v>1</v>
      </c>
    </row>
    <row r="29" spans="1:8">
      <c r="A29" s="13" t="s">
        <v>168</v>
      </c>
      <c r="B29" s="13" t="s">
        <v>137</v>
      </c>
      <c r="C29" s="13" t="s">
        <v>82</v>
      </c>
      <c r="E29" s="13" t="s">
        <v>162</v>
      </c>
      <c r="F29" s="11">
        <v>41851</v>
      </c>
      <c r="G29" s="47">
        <v>356758.87880000001</v>
      </c>
      <c r="H29" t="b">
        <v>1</v>
      </c>
    </row>
    <row r="30" spans="1:8">
      <c r="A30" s="13" t="s">
        <v>168</v>
      </c>
      <c r="B30" s="13" t="s">
        <v>137</v>
      </c>
      <c r="C30" s="13" t="s">
        <v>82</v>
      </c>
      <c r="E30" s="13" t="s">
        <v>162</v>
      </c>
      <c r="F30" s="11">
        <v>41882</v>
      </c>
      <c r="G30" s="47">
        <v>54066.661200000002</v>
      </c>
      <c r="H30" t="b">
        <v>1</v>
      </c>
    </row>
    <row r="31" spans="1:8">
      <c r="A31" s="13" t="s">
        <v>168</v>
      </c>
      <c r="B31" s="13" t="s">
        <v>137</v>
      </c>
      <c r="C31" s="13" t="s">
        <v>82</v>
      </c>
      <c r="E31" s="13" t="s">
        <v>162</v>
      </c>
      <c r="F31" s="11">
        <v>45565</v>
      </c>
      <c r="G31" s="47">
        <v>2703.3330999999998</v>
      </c>
      <c r="H31" t="b">
        <v>1</v>
      </c>
    </row>
    <row r="32" spans="1:8">
      <c r="A32" s="13" t="s">
        <v>168</v>
      </c>
      <c r="B32" s="13" t="s">
        <v>137</v>
      </c>
      <c r="C32" s="13" t="s">
        <v>82</v>
      </c>
      <c r="E32" s="13" t="s">
        <v>214</v>
      </c>
      <c r="F32" s="11">
        <v>41851</v>
      </c>
      <c r="G32" s="47">
        <v>356758.87880000001</v>
      </c>
      <c r="H32" t="b">
        <v>1</v>
      </c>
    </row>
    <row r="33" spans="1:8">
      <c r="A33" s="13" t="s">
        <v>168</v>
      </c>
      <c r="B33" s="13" t="s">
        <v>137</v>
      </c>
      <c r="C33" s="13" t="s">
        <v>82</v>
      </c>
      <c r="E33" s="13" t="s">
        <v>214</v>
      </c>
      <c r="F33" s="11">
        <v>41882</v>
      </c>
      <c r="G33" s="47">
        <v>56769.994299999998</v>
      </c>
      <c r="H33" t="b">
        <v>1</v>
      </c>
    </row>
    <row r="34" spans="1:8">
      <c r="A34" s="13" t="s">
        <v>168</v>
      </c>
      <c r="B34" s="13" t="s">
        <v>137</v>
      </c>
      <c r="C34" s="13" t="s">
        <v>82</v>
      </c>
      <c r="E34" s="13" t="s">
        <v>187</v>
      </c>
      <c r="F34" s="11">
        <v>41851</v>
      </c>
      <c r="G34" s="47">
        <v>292283.87</v>
      </c>
      <c r="H34" t="b">
        <v>1</v>
      </c>
    </row>
    <row r="35" spans="1:8">
      <c r="A35" s="13" t="s">
        <v>168</v>
      </c>
      <c r="B35" s="13" t="s">
        <v>137</v>
      </c>
      <c r="C35" s="13" t="s">
        <v>82</v>
      </c>
      <c r="E35" s="13" t="s">
        <v>187</v>
      </c>
      <c r="F35" s="11">
        <v>41882</v>
      </c>
      <c r="G35" s="47">
        <v>26509.32</v>
      </c>
      <c r="H35" t="b">
        <v>1</v>
      </c>
    </row>
    <row r="36" spans="1:8">
      <c r="A36" s="13" t="s">
        <v>168</v>
      </c>
      <c r="B36" s="13" t="s">
        <v>137</v>
      </c>
      <c r="C36" s="13" t="s">
        <v>64</v>
      </c>
      <c r="E36" s="13" t="s">
        <v>162</v>
      </c>
      <c r="F36" s="11">
        <v>41851</v>
      </c>
      <c r="G36" s="47">
        <v>236065.78469999999</v>
      </c>
      <c r="H36" t="b">
        <v>1</v>
      </c>
    </row>
    <row r="37" spans="1:8">
      <c r="A37" s="13" t="s">
        <v>168</v>
      </c>
      <c r="B37" s="13" t="s">
        <v>137</v>
      </c>
      <c r="C37" s="13" t="s">
        <v>64</v>
      </c>
      <c r="E37" s="13" t="s">
        <v>214</v>
      </c>
      <c r="F37" s="11">
        <v>41851</v>
      </c>
      <c r="G37" s="47">
        <v>236065.78469999999</v>
      </c>
      <c r="H37" t="b">
        <v>1</v>
      </c>
    </row>
    <row r="38" spans="1:8">
      <c r="A38" s="13" t="s">
        <v>168</v>
      </c>
      <c r="B38" s="13" t="s">
        <v>137</v>
      </c>
      <c r="C38" s="13" t="s">
        <v>64</v>
      </c>
      <c r="E38" s="13" t="s">
        <v>187</v>
      </c>
      <c r="F38" s="11">
        <v>41851</v>
      </c>
      <c r="G38" s="47">
        <v>209827.85</v>
      </c>
      <c r="H38" t="b">
        <v>1</v>
      </c>
    </row>
    <row r="39" spans="1:8">
      <c r="A39" s="13" t="s">
        <v>168</v>
      </c>
      <c r="B39" s="13" t="s">
        <v>137</v>
      </c>
      <c r="C39" s="13" t="s">
        <v>48</v>
      </c>
      <c r="E39" s="13" t="s">
        <v>162</v>
      </c>
      <c r="F39" s="11">
        <v>41851</v>
      </c>
      <c r="G39" s="47">
        <v>46383.636500000001</v>
      </c>
      <c r="H39" t="b">
        <v>1</v>
      </c>
    </row>
    <row r="40" spans="1:8">
      <c r="A40" s="13" t="s">
        <v>168</v>
      </c>
      <c r="B40" s="13" t="s">
        <v>137</v>
      </c>
      <c r="C40" s="13" t="s">
        <v>48</v>
      </c>
      <c r="E40" s="13" t="s">
        <v>162</v>
      </c>
      <c r="F40" s="11">
        <v>41882</v>
      </c>
      <c r="G40" s="47">
        <v>3373.998</v>
      </c>
      <c r="H40" t="b">
        <v>1</v>
      </c>
    </row>
    <row r="41" spans="1:8">
      <c r="A41" s="13" t="s">
        <v>168</v>
      </c>
      <c r="B41" s="13" t="s">
        <v>137</v>
      </c>
      <c r="C41" s="13" t="s">
        <v>48</v>
      </c>
      <c r="E41" s="13" t="s">
        <v>214</v>
      </c>
      <c r="F41" s="11">
        <v>41851</v>
      </c>
      <c r="G41" s="47">
        <v>44134.304499999998</v>
      </c>
      <c r="H41" t="b">
        <v>1</v>
      </c>
    </row>
    <row r="42" spans="1:8">
      <c r="A42" s="13" t="s">
        <v>168</v>
      </c>
      <c r="B42" s="13" t="s">
        <v>137</v>
      </c>
      <c r="C42" s="13" t="s">
        <v>48</v>
      </c>
      <c r="E42" s="13" t="s">
        <v>214</v>
      </c>
      <c r="F42" s="11">
        <v>41882</v>
      </c>
      <c r="G42" s="47">
        <v>5623.33</v>
      </c>
      <c r="H42" t="b">
        <v>1</v>
      </c>
    </row>
    <row r="43" spans="1:8">
      <c r="A43" s="13" t="s">
        <v>168</v>
      </c>
      <c r="B43" s="13" t="s">
        <v>137</v>
      </c>
      <c r="C43" s="13" t="s">
        <v>48</v>
      </c>
      <c r="E43" s="13" t="s">
        <v>187</v>
      </c>
      <c r="F43" s="11">
        <v>41851</v>
      </c>
      <c r="G43" s="47">
        <v>37604.76</v>
      </c>
      <c r="H43" t="b">
        <v>1</v>
      </c>
    </row>
    <row r="44" spans="1:8">
      <c r="A44" s="13" t="s">
        <v>168</v>
      </c>
      <c r="B44" s="13" t="s">
        <v>137</v>
      </c>
      <c r="C44" s="13" t="s">
        <v>48</v>
      </c>
      <c r="E44" s="13" t="s">
        <v>187</v>
      </c>
      <c r="F44" s="11">
        <v>41882</v>
      </c>
      <c r="G44" s="47">
        <v>1010.32</v>
      </c>
      <c r="H44" t="b">
        <v>1</v>
      </c>
    </row>
    <row r="45" spans="1:8">
      <c r="A45" s="13" t="s">
        <v>168</v>
      </c>
      <c r="B45" s="13" t="s">
        <v>137</v>
      </c>
      <c r="C45" s="13" t="s">
        <v>26</v>
      </c>
      <c r="E45" s="13" t="s">
        <v>162</v>
      </c>
      <c r="F45" s="11">
        <v>41851</v>
      </c>
      <c r="G45" s="47">
        <v>1117502.3838</v>
      </c>
      <c r="H45" t="b">
        <v>1</v>
      </c>
    </row>
    <row r="46" spans="1:8">
      <c r="A46" s="13" t="s">
        <v>168</v>
      </c>
      <c r="B46" s="13" t="s">
        <v>137</v>
      </c>
      <c r="C46" s="13" t="s">
        <v>26</v>
      </c>
      <c r="E46" s="13" t="s">
        <v>162</v>
      </c>
      <c r="F46" s="11">
        <v>41882</v>
      </c>
      <c r="G46" s="47">
        <v>110637.8458</v>
      </c>
      <c r="H46" t="b">
        <v>1</v>
      </c>
    </row>
    <row r="47" spans="1:8">
      <c r="A47" s="13" t="s">
        <v>168</v>
      </c>
      <c r="B47" s="13" t="s">
        <v>137</v>
      </c>
      <c r="C47" s="13" t="s">
        <v>26</v>
      </c>
      <c r="E47" s="13" t="s">
        <v>162</v>
      </c>
      <c r="F47" s="11">
        <v>45565</v>
      </c>
      <c r="G47" s="47">
        <v>541642.84889999998</v>
      </c>
      <c r="H47" t="b">
        <v>1</v>
      </c>
    </row>
    <row r="48" spans="1:8">
      <c r="A48" s="13" t="s">
        <v>168</v>
      </c>
      <c r="B48" s="13" t="s">
        <v>137</v>
      </c>
      <c r="C48" s="13" t="s">
        <v>26</v>
      </c>
      <c r="E48" s="13" t="s">
        <v>214</v>
      </c>
      <c r="F48" s="11">
        <v>41851</v>
      </c>
      <c r="G48" s="47">
        <v>1164822.5855</v>
      </c>
      <c r="H48" t="b">
        <v>1</v>
      </c>
    </row>
    <row r="49" spans="1:8">
      <c r="A49" s="13" t="s">
        <v>168</v>
      </c>
      <c r="B49" s="13" t="s">
        <v>137</v>
      </c>
      <c r="C49" s="13" t="s">
        <v>26</v>
      </c>
      <c r="E49" s="13" t="s">
        <v>214</v>
      </c>
      <c r="F49" s="11">
        <v>41882</v>
      </c>
      <c r="G49" s="47">
        <v>114025.6851</v>
      </c>
      <c r="H49" t="b">
        <v>1</v>
      </c>
    </row>
    <row r="50" spans="1:8">
      <c r="A50" s="13" t="s">
        <v>168</v>
      </c>
      <c r="B50" s="13" t="s">
        <v>137</v>
      </c>
      <c r="C50" s="13" t="s">
        <v>26</v>
      </c>
      <c r="E50" s="13" t="s">
        <v>187</v>
      </c>
      <c r="F50" s="11">
        <v>41851</v>
      </c>
      <c r="G50" s="47">
        <v>1337982.1200000001</v>
      </c>
      <c r="H50" t="b">
        <v>1</v>
      </c>
    </row>
    <row r="51" spans="1:8">
      <c r="A51" s="13" t="s">
        <v>168</v>
      </c>
      <c r="B51" s="13" t="s">
        <v>137</v>
      </c>
      <c r="C51" s="13" t="s">
        <v>26</v>
      </c>
      <c r="E51" s="13" t="s">
        <v>187</v>
      </c>
      <c r="F51" s="11">
        <v>41882</v>
      </c>
      <c r="G51" s="47">
        <v>148005.07999999999</v>
      </c>
      <c r="H51" t="b">
        <v>1</v>
      </c>
    </row>
    <row r="52" spans="1:8">
      <c r="A52" s="13" t="s">
        <v>168</v>
      </c>
      <c r="B52" s="13" t="s">
        <v>137</v>
      </c>
      <c r="C52" s="13" t="s">
        <v>8</v>
      </c>
      <c r="E52" s="13" t="s">
        <v>162</v>
      </c>
      <c r="F52" s="11">
        <v>41851</v>
      </c>
      <c r="G52" s="47">
        <v>405632.77879999997</v>
      </c>
      <c r="H52" t="b">
        <v>1</v>
      </c>
    </row>
    <row r="53" spans="1:8">
      <c r="A53" s="13" t="s">
        <v>168</v>
      </c>
      <c r="B53" s="13" t="s">
        <v>137</v>
      </c>
      <c r="C53" s="13" t="s">
        <v>8</v>
      </c>
      <c r="E53" s="13" t="s">
        <v>162</v>
      </c>
      <c r="F53" s="11">
        <v>41882</v>
      </c>
      <c r="G53" s="47">
        <v>14395.9375</v>
      </c>
      <c r="H53" t="b">
        <v>1</v>
      </c>
    </row>
    <row r="54" spans="1:8">
      <c r="A54" s="13" t="s">
        <v>168</v>
      </c>
      <c r="B54" s="13" t="s">
        <v>137</v>
      </c>
      <c r="C54" s="13" t="s">
        <v>8</v>
      </c>
      <c r="E54" s="13" t="s">
        <v>162</v>
      </c>
      <c r="F54" s="11">
        <v>45565</v>
      </c>
      <c r="G54" s="47">
        <v>6563.4921000000004</v>
      </c>
      <c r="H54" t="b">
        <v>1</v>
      </c>
    </row>
    <row r="55" spans="1:8">
      <c r="A55" s="13" t="s">
        <v>168</v>
      </c>
      <c r="B55" s="13" t="s">
        <v>137</v>
      </c>
      <c r="C55" s="13" t="s">
        <v>8</v>
      </c>
      <c r="E55" s="13" t="s">
        <v>214</v>
      </c>
      <c r="F55" s="11">
        <v>41851</v>
      </c>
      <c r="G55" s="47">
        <v>426592.2083</v>
      </c>
      <c r="H55" t="b">
        <v>1</v>
      </c>
    </row>
    <row r="56" spans="1:8">
      <c r="A56" s="13" t="s">
        <v>168</v>
      </c>
      <c r="B56" s="13" t="s">
        <v>137</v>
      </c>
      <c r="C56" s="13" t="s">
        <v>8</v>
      </c>
      <c r="E56" s="13" t="s">
        <v>187</v>
      </c>
      <c r="F56" s="11">
        <v>41851</v>
      </c>
      <c r="G56" s="47">
        <v>418933.86</v>
      </c>
      <c r="H56" t="b">
        <v>1</v>
      </c>
    </row>
    <row r="57" spans="1:8">
      <c r="A57" s="13" t="s">
        <v>168</v>
      </c>
      <c r="B57" s="13" t="s">
        <v>137</v>
      </c>
      <c r="C57" s="13" t="s">
        <v>8</v>
      </c>
      <c r="E57" s="13" t="s">
        <v>187</v>
      </c>
      <c r="F57" s="11">
        <v>41882</v>
      </c>
      <c r="G57" s="47">
        <v>5206.45</v>
      </c>
      <c r="H57" t="b">
        <v>1</v>
      </c>
    </row>
    <row r="58" spans="1:8">
      <c r="A58" s="13" t="s">
        <v>168</v>
      </c>
      <c r="B58" s="13" t="s">
        <v>137</v>
      </c>
      <c r="C58" s="13" t="s">
        <v>213</v>
      </c>
      <c r="E58" s="13" t="s">
        <v>162</v>
      </c>
      <c r="F58" s="11">
        <v>41851</v>
      </c>
      <c r="G58" s="47">
        <v>737933.9081</v>
      </c>
      <c r="H58" t="b">
        <v>1</v>
      </c>
    </row>
    <row r="59" spans="1:8">
      <c r="A59" s="13" t="s">
        <v>168</v>
      </c>
      <c r="B59" s="13" t="s">
        <v>137</v>
      </c>
      <c r="C59" s="13" t="s">
        <v>213</v>
      </c>
      <c r="E59" s="13" t="s">
        <v>214</v>
      </c>
      <c r="F59" s="11">
        <v>41851</v>
      </c>
      <c r="G59" s="47">
        <v>737933.9081</v>
      </c>
      <c r="H59" t="b">
        <v>1</v>
      </c>
    </row>
    <row r="60" spans="1:8">
      <c r="A60" s="13" t="s">
        <v>168</v>
      </c>
      <c r="B60" s="13" t="s">
        <v>137</v>
      </c>
      <c r="C60" s="13" t="s">
        <v>213</v>
      </c>
      <c r="E60" s="13" t="s">
        <v>187</v>
      </c>
      <c r="F60" s="11">
        <v>41851</v>
      </c>
      <c r="G60" s="47">
        <v>585581.49</v>
      </c>
      <c r="H60" t="b">
        <v>1</v>
      </c>
    </row>
    <row r="61" spans="1:8">
      <c r="A61" s="13" t="s">
        <v>168</v>
      </c>
      <c r="B61" s="13" t="s">
        <v>137</v>
      </c>
      <c r="C61" s="13" t="s">
        <v>213</v>
      </c>
      <c r="E61" s="13" t="s">
        <v>187</v>
      </c>
      <c r="F61" s="11">
        <v>41882</v>
      </c>
      <c r="G61" s="47">
        <v>-2117.34</v>
      </c>
      <c r="H61" t="b">
        <v>1</v>
      </c>
    </row>
    <row r="62" spans="1:8">
      <c r="A62" s="13" t="s">
        <v>168</v>
      </c>
      <c r="B62" s="13" t="s">
        <v>137</v>
      </c>
      <c r="C62" s="13" t="s">
        <v>189</v>
      </c>
      <c r="E62" s="13" t="s">
        <v>162</v>
      </c>
      <c r="F62" s="11">
        <v>41851</v>
      </c>
      <c r="G62" s="47">
        <v>166153.655</v>
      </c>
      <c r="H62" t="b">
        <v>1</v>
      </c>
    </row>
    <row r="63" spans="1:8">
      <c r="A63" s="13" t="s">
        <v>168</v>
      </c>
      <c r="B63" s="13" t="s">
        <v>137</v>
      </c>
      <c r="C63" s="13" t="s">
        <v>189</v>
      </c>
      <c r="E63" s="13" t="s">
        <v>214</v>
      </c>
      <c r="F63" s="11">
        <v>41851</v>
      </c>
      <c r="G63" s="47">
        <v>166153.655</v>
      </c>
      <c r="H63" t="b">
        <v>1</v>
      </c>
    </row>
    <row r="64" spans="1:8">
      <c r="A64" s="13" t="s">
        <v>168</v>
      </c>
      <c r="B64" s="13" t="s">
        <v>137</v>
      </c>
      <c r="C64" s="13" t="s">
        <v>189</v>
      </c>
      <c r="E64" s="13" t="s">
        <v>187</v>
      </c>
      <c r="F64" s="11">
        <v>41851</v>
      </c>
      <c r="G64" s="47">
        <v>209563.14</v>
      </c>
      <c r="H64" t="b">
        <v>1</v>
      </c>
    </row>
    <row r="65" spans="1:8">
      <c r="A65" s="13" t="s">
        <v>168</v>
      </c>
      <c r="B65" s="13" t="s">
        <v>137</v>
      </c>
      <c r="C65" s="13" t="s">
        <v>189</v>
      </c>
      <c r="E65" s="13" t="s">
        <v>187</v>
      </c>
      <c r="F65" s="11">
        <v>41882</v>
      </c>
      <c r="G65" s="47">
        <v>18833.099999999999</v>
      </c>
      <c r="H65" t="b">
        <v>1</v>
      </c>
    </row>
    <row r="66" spans="1:8">
      <c r="A66" s="13" t="s">
        <v>168</v>
      </c>
      <c r="B66" s="13" t="s">
        <v>114</v>
      </c>
      <c r="C66" s="13" t="s">
        <v>105</v>
      </c>
      <c r="E66" s="13" t="s">
        <v>162</v>
      </c>
      <c r="F66" s="11">
        <v>41851</v>
      </c>
      <c r="G66" s="47">
        <v>38871.341800000002</v>
      </c>
      <c r="H66" t="b">
        <v>1</v>
      </c>
    </row>
    <row r="67" spans="1:8">
      <c r="A67" s="13" t="s">
        <v>168</v>
      </c>
      <c r="B67" s="13" t="s">
        <v>114</v>
      </c>
      <c r="C67" s="13" t="s">
        <v>105</v>
      </c>
      <c r="E67" s="13" t="s">
        <v>162</v>
      </c>
      <c r="F67" s="11">
        <v>41882</v>
      </c>
      <c r="G67" s="47">
        <v>15971.2963</v>
      </c>
      <c r="H67" t="b">
        <v>1</v>
      </c>
    </row>
    <row r="68" spans="1:8">
      <c r="A68" s="13" t="s">
        <v>168</v>
      </c>
      <c r="B68" s="13" t="s">
        <v>114</v>
      </c>
      <c r="C68" s="13" t="s">
        <v>105</v>
      </c>
      <c r="E68" s="13" t="s">
        <v>162</v>
      </c>
      <c r="F68" s="11">
        <v>45565</v>
      </c>
      <c r="G68" s="47">
        <v>1638687.5323000001</v>
      </c>
      <c r="H68" t="b">
        <v>1</v>
      </c>
    </row>
    <row r="69" spans="1:8">
      <c r="A69" s="13" t="s">
        <v>168</v>
      </c>
      <c r="B69" s="13" t="s">
        <v>114</v>
      </c>
      <c r="C69" s="13" t="s">
        <v>105</v>
      </c>
      <c r="E69" s="13" t="s">
        <v>214</v>
      </c>
      <c r="F69" s="11">
        <v>41851</v>
      </c>
      <c r="G69" s="47">
        <v>38110.803999999996</v>
      </c>
      <c r="H69" t="b">
        <v>1</v>
      </c>
    </row>
    <row r="70" spans="1:8">
      <c r="A70" s="13" t="s">
        <v>168</v>
      </c>
      <c r="B70" s="13" t="s">
        <v>114</v>
      </c>
      <c r="C70" s="13" t="s">
        <v>80</v>
      </c>
      <c r="E70" s="13" t="s">
        <v>162</v>
      </c>
      <c r="F70" s="11">
        <v>41851</v>
      </c>
      <c r="G70" s="47">
        <v>27198.923999999999</v>
      </c>
      <c r="H70" t="b">
        <v>1</v>
      </c>
    </row>
    <row r="71" spans="1:8">
      <c r="A71" s="13" t="s">
        <v>168</v>
      </c>
      <c r="B71" s="13" t="s">
        <v>114</v>
      </c>
      <c r="C71" s="13" t="s">
        <v>80</v>
      </c>
      <c r="E71" s="13" t="s">
        <v>214</v>
      </c>
      <c r="F71" s="11">
        <v>41851</v>
      </c>
      <c r="G71" s="47">
        <v>27198.923999999999</v>
      </c>
      <c r="H71" t="b">
        <v>1</v>
      </c>
    </row>
    <row r="72" spans="1:8">
      <c r="A72" s="13" t="s">
        <v>168</v>
      </c>
      <c r="B72" s="13" t="s">
        <v>114</v>
      </c>
      <c r="C72" s="13" t="s">
        <v>80</v>
      </c>
      <c r="E72" s="13" t="s">
        <v>187</v>
      </c>
      <c r="F72" s="11">
        <v>41851</v>
      </c>
      <c r="G72" s="47">
        <v>25166.400000000001</v>
      </c>
      <c r="H72" t="b">
        <v>1</v>
      </c>
    </row>
    <row r="73" spans="1:8">
      <c r="A73" s="13" t="s">
        <v>168</v>
      </c>
      <c r="B73" s="13" t="s">
        <v>97</v>
      </c>
      <c r="C73" s="13" t="s">
        <v>3</v>
      </c>
      <c r="E73" s="13" t="s">
        <v>162</v>
      </c>
      <c r="F73" s="11">
        <v>41851</v>
      </c>
      <c r="G73" s="47">
        <v>140204.1336</v>
      </c>
      <c r="H73" t="b">
        <v>1</v>
      </c>
    </row>
    <row r="74" spans="1:8">
      <c r="A74" s="13" t="s">
        <v>168</v>
      </c>
      <c r="B74" s="13" t="s">
        <v>97</v>
      </c>
      <c r="C74" s="13" t="s">
        <v>3</v>
      </c>
      <c r="E74" s="13" t="s">
        <v>162</v>
      </c>
      <c r="F74" s="11">
        <v>41882</v>
      </c>
      <c r="G74" s="47">
        <v>14420.589099999999</v>
      </c>
      <c r="H74" t="b">
        <v>1</v>
      </c>
    </row>
    <row r="75" spans="1:8">
      <c r="A75" s="13" t="s">
        <v>168</v>
      </c>
      <c r="B75" s="13" t="s">
        <v>97</v>
      </c>
      <c r="C75" s="13" t="s">
        <v>3</v>
      </c>
      <c r="E75" s="13" t="s">
        <v>162</v>
      </c>
      <c r="F75" s="11">
        <v>45565</v>
      </c>
      <c r="G75" s="47">
        <v>686.69470000000001</v>
      </c>
      <c r="H75" t="b">
        <v>1</v>
      </c>
    </row>
    <row r="76" spans="1:8">
      <c r="A76" s="13" t="s">
        <v>168</v>
      </c>
      <c r="B76" s="13" t="s">
        <v>97</v>
      </c>
      <c r="C76" s="13" t="s">
        <v>3</v>
      </c>
      <c r="E76" s="13" t="s">
        <v>214</v>
      </c>
      <c r="F76" s="11">
        <v>41851</v>
      </c>
      <c r="G76" s="47">
        <v>115898.5521</v>
      </c>
      <c r="H76" t="b">
        <v>1</v>
      </c>
    </row>
    <row r="77" spans="1:8">
      <c r="A77" s="13" t="s">
        <v>168</v>
      </c>
      <c r="B77" s="13" t="s">
        <v>97</v>
      </c>
      <c r="C77" s="13" t="s">
        <v>3</v>
      </c>
      <c r="E77" s="13" t="s">
        <v>214</v>
      </c>
      <c r="F77" s="11">
        <v>41882</v>
      </c>
      <c r="G77" s="47">
        <v>15618.893400000001</v>
      </c>
      <c r="H77" t="b">
        <v>1</v>
      </c>
    </row>
    <row r="78" spans="1:8">
      <c r="A78" s="13" t="s">
        <v>168</v>
      </c>
      <c r="B78" s="13" t="s">
        <v>97</v>
      </c>
      <c r="C78" s="13" t="s">
        <v>3</v>
      </c>
      <c r="E78" s="13" t="s">
        <v>187</v>
      </c>
      <c r="F78" s="11">
        <v>41851</v>
      </c>
      <c r="G78" s="47">
        <v>93933.119999999995</v>
      </c>
      <c r="H78" t="b">
        <v>1</v>
      </c>
    </row>
    <row r="79" spans="1:8">
      <c r="A79" s="13" t="s">
        <v>168</v>
      </c>
      <c r="B79" s="13" t="s">
        <v>97</v>
      </c>
      <c r="C79" s="13" t="s">
        <v>3</v>
      </c>
      <c r="E79" s="13" t="s">
        <v>187</v>
      </c>
      <c r="F79" s="11">
        <v>41882</v>
      </c>
      <c r="G79" s="47">
        <v>13857.34</v>
      </c>
      <c r="H79" t="b">
        <v>1</v>
      </c>
    </row>
    <row r="80" spans="1:8">
      <c r="A80" s="13" t="s">
        <v>168</v>
      </c>
      <c r="B80" s="13" t="s">
        <v>69</v>
      </c>
      <c r="C80" s="13" t="s">
        <v>201</v>
      </c>
      <c r="E80" s="13" t="s">
        <v>162</v>
      </c>
      <c r="F80" s="11">
        <v>45565</v>
      </c>
      <c r="G80" s="47">
        <v>151583.03709999999</v>
      </c>
      <c r="H80" t="b">
        <v>1</v>
      </c>
    </row>
    <row r="81" spans="1:8">
      <c r="A81" s="13" t="s">
        <v>168</v>
      </c>
      <c r="B81" s="13" t="s">
        <v>54</v>
      </c>
      <c r="C81" s="13" t="s">
        <v>182</v>
      </c>
      <c r="E81" s="13" t="s">
        <v>162</v>
      </c>
      <c r="F81" s="11">
        <v>45565</v>
      </c>
      <c r="G81" s="47">
        <v>122290.7136</v>
      </c>
      <c r="H81" t="b">
        <v>1</v>
      </c>
    </row>
    <row r="82" spans="1:8">
      <c r="A82" s="13" t="s">
        <v>168</v>
      </c>
      <c r="B82" s="13" t="s">
        <v>34</v>
      </c>
      <c r="C82" s="13" t="s">
        <v>164</v>
      </c>
      <c r="E82" s="13" t="s">
        <v>162</v>
      </c>
      <c r="F82" s="11">
        <v>45565</v>
      </c>
      <c r="G82" s="47">
        <v>106765.1548</v>
      </c>
      <c r="H82" t="b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Report</vt:lpstr>
      <vt:lpstr>Template</vt:lpstr>
      <vt:lpstr>Calendar</vt:lpstr>
      <vt:lpstr>Data</vt:lpstr>
      <vt:lpstr>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A. Domann x6340 11030C</dc:creator>
  <cp:lastModifiedBy>Ken d</cp:lastModifiedBy>
  <cp:lastPrinted>2014-09-12T13:31:28Z</cp:lastPrinted>
  <dcterms:created xsi:type="dcterms:W3CDTF">2014-09-10T14:04:55Z</dcterms:created>
  <dcterms:modified xsi:type="dcterms:W3CDTF">2014-09-12T13:31:30Z</dcterms:modified>
</cp:coreProperties>
</file>