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075" windowHeight="9900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Report!$A$1:$Q$51</definedName>
  </definedNames>
  <calcPr calcId="125725"/>
</workbook>
</file>

<file path=xl/calcChain.xml><?xml version="1.0" encoding="utf-8"?>
<calcChain xmlns="http://schemas.openxmlformats.org/spreadsheetml/2006/main">
  <c r="Q49" i="1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P12"/>
  <c r="J12"/>
  <c r="J11"/>
  <c r="G9" l="1"/>
  <c r="C13" l="1"/>
  <c r="E13"/>
  <c r="G13" l="1"/>
</calcChain>
</file>

<file path=xl/sharedStrings.xml><?xml version="1.0" encoding="utf-8"?>
<sst xmlns="http://schemas.openxmlformats.org/spreadsheetml/2006/main" count="865" uniqueCount="259">
  <si>
    <t>{CostProject.ContractType}</t>
  </si>
  <si>
    <t>(Last, First, Middle Initial)</t>
  </si>
  <si>
    <t>{CostProject.Ub}</t>
  </si>
  <si>
    <t>A1301.06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</si>
  <si>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</si>
  <si>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</si>
  <si>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</si>
  <si>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</si>
  <si>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A1301.04.05</t>
  </si>
  <si>
    <t>9. RECONCILIATION TO CONTRACT BUDGET BASELINE</t>
  </si>
  <si>
    <t>(10)</t>
  </si>
  <si>
    <t>(YYYYMMDD)</t>
  </si>
  <si>
    <t>{=Cell[R-2,C]}</t>
  </si>
  <si>
    <t>{CostProject.Mr}</t>
  </si>
  <si>
    <t>OMB No. 0704-0188</t>
  </si>
  <si>
    <t>Summary Code</t>
  </si>
  <si>
    <t>EAC</t>
  </si>
  <si>
    <t>3.  PROGRAM</t>
  </si>
  <si>
    <t>BASE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</si>
  <si>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</si>
  <si>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</si>
  <si>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</si>
  <si>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</si>
  <si>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(13)</t>
  </si>
  <si>
    <t>ATCOMPLETE</t>
  </si>
  <si>
    <t>{=(CostSet7.Period1.Value+CostSet7.Period2.Value+CostSet7.Period3.Value)}</t>
  </si>
  <si>
    <t>SCHEDULE</t>
  </si>
  <si>
    <t>A1301.04.04</t>
  </si>
  <si>
    <t>{CostProject.ContractName}</t>
  </si>
  <si>
    <t>(1)</t>
  </si>
  <si>
    <t>TODATE</t>
  </si>
  <si>
    <t>f. MANAGEMENT RESERVE</t>
  </si>
  <si>
    <t>(16)</t>
  </si>
  <si>
    <t>Control Account.WBS (2)</t>
  </si>
  <si>
    <r>
      <t xml:space="preserve"> b.  TO  </t>
    </r>
    <r>
      <rPr>
        <i/>
        <sz val="10"/>
        <rFont val="Calibri"/>
        <family val="2"/>
      </rPr>
      <t>(YYYYMMDD)</t>
    </r>
  </si>
  <si>
    <t>Cryo1.09</t>
  </si>
  <si>
    <t>&lt;Footer&gt;{Report}</t>
  </si>
  <si>
    <t>FORMAT 1 - WORK BREAKDOWN STRUCTURE</t>
  </si>
  <si>
    <t>{Column.Total}</t>
  </si>
  <si>
    <t>(12a)</t>
  </si>
  <si>
    <t>a.  QUANTITY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</si>
  <si>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</si>
  <si>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</si>
  <si>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</si>
  <si>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</si>
  <si>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</si>
  <si>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</si>
  <si>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</si>
  <si>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Filter: {ReportOptions.Filter}</t>
  </si>
  <si>
    <t>A1301.04.03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</si>
  <si>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</si>
  <si>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</si>
  <si>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</si>
  <si>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</si>
  <si>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</si>
  <si>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Cryo1.08</t>
  </si>
  <si>
    <t>c.  ESTIMATED COST OF</t>
  </si>
  <si>
    <t>A1301.03</t>
  </si>
  <si>
    <t>b.  TITLE</t>
  </si>
  <si>
    <t>BUDGET</t>
  </si>
  <si>
    <t xml:space="preserve">      </t>
  </si>
  <si>
    <t>CLASSIFICATION (When Filled In)</t>
  </si>
  <si>
    <t>Cryogenics AIP</t>
  </si>
  <si>
    <t>CUMULATIVE TO DATE</t>
  </si>
  <si>
    <t>1.  CONTRACTOR</t>
  </si>
  <si>
    <t>A1301.04.02</t>
  </si>
  <si>
    <t>{=Cell[R,C-2]-Cell[R,C-4]}</t>
  </si>
  <si>
    <t>{CostProject.Quantity}</t>
  </si>
  <si>
    <t>c. GENERAL AND ADMINISTRATIVE</t>
  </si>
  <si>
    <t>b.  NUMBER</t>
  </si>
  <si>
    <t>Cryo1.07</t>
  </si>
  <si>
    <t>{ReportSetting.ScaleCaption}</t>
  </si>
  <si>
    <t>CTC</t>
  </si>
  <si>
    <t>{CostProject.Ceiling}</t>
  </si>
  <si>
    <t>Dollars</t>
  </si>
  <si>
    <t>Currency</t>
  </si>
  <si>
    <t>REPROGRAMMING                                          ADJUSTMENTS</t>
  </si>
  <si>
    <t>{CostProject.Ctc}</t>
  </si>
  <si>
    <t>{=Cell[R-3,C]-Cell[R-1,C]}</t>
  </si>
  <si>
    <t>ESTIMATED</t>
  </si>
  <si>
    <t>5.  CONTRACT DATA</t>
  </si>
  <si>
    <t>A1301.05.02</t>
  </si>
  <si>
    <t>g. TOTAL</t>
  </si>
  <si>
    <t>A1301.04.01</t>
  </si>
  <si>
    <t>&lt;Footer&gt;{Report}{SubTotal}</t>
  </si>
  <si>
    <t>4.  REPORT PERIOD</t>
  </si>
  <si>
    <t>{CostProject.OtbDate}{NoCellFormat}</t>
  </si>
  <si>
    <t>COST WORK</t>
  </si>
  <si>
    <t>Criteria: {ReportOptions.Criteria}</t>
  </si>
  <si>
    <t>(11)</t>
  </si>
  <si>
    <t>{CostProject.Auw}</t>
  </si>
  <si>
    <t>{=(CostSet1.Period1.Value+CostSet1.Period2.Value)}</t>
  </si>
  <si>
    <t>a.  NAME</t>
  </si>
  <si>
    <t>{CostProject.Fee}</t>
  </si>
  <si>
    <t>ACTUAL</t>
  </si>
  <si>
    <t>{CriteriaN.Title}{Down}{Replace}</t>
  </si>
  <si>
    <t>{CostProject.ContractPhase}</t>
  </si>
  <si>
    <t>{CostProject.Lre}</t>
  </si>
  <si>
    <t>Cryo1.06</t>
  </si>
  <si>
    <t>{=(CostSet5.Period1.Value+CostSet5.Period2.Value+CostSet5.Period3.Value)}</t>
  </si>
  <si>
    <t>d.  TARGET PROFIT/FEE</t>
  </si>
  <si>
    <t>{=Cell[R,C-2] - Cell[R, C-3]}{HIGHLIGHT(Cell[R,C-3],S,P,S48)}</t>
  </si>
  <si>
    <t>(14)</t>
  </si>
  <si>
    <t>{CostProject.Classification}</t>
  </si>
  <si>
    <t>%</t>
  </si>
  <si>
    <t>c.  MOST LIKELY</t>
  </si>
  <si>
    <t>A1301.05.01</t>
  </si>
  <si>
    <t>Percent</t>
  </si>
  <si>
    <t>Dollar</t>
  </si>
  <si>
    <t>Both</t>
  </si>
  <si>
    <t>g.  CONTRACT CEILING</t>
  </si>
  <si>
    <t>(2)</t>
  </si>
  <si>
    <t>&lt;Footer&gt;{Report}{SortCodeC}</t>
  </si>
  <si>
    <t>MANAGEMENT ESTIMATE</t>
  </si>
  <si>
    <t>CURRENT PERIOD</t>
  </si>
  <si>
    <t>Cryo1.05</t>
  </si>
  <si>
    <t>2.  CONTRACT</t>
  </si>
  <si>
    <t>(12b)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</si>
  <si>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</si>
  <si>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</si>
  <si>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</si>
  <si>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</si>
  <si>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</si>
  <si>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</si>
  <si>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</si>
  <si>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</si>
  <si>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</si>
  <si>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A1301.02.01.05</t>
  </si>
  <si>
    <t>{=Cell[R-2,C]}{HIGHLIGHT(Cell[R,C-4],S,C,S48)}</t>
  </si>
  <si>
    <t>COST</t>
  </si>
  <si>
    <t>{=Cell[R-2,C]}{HIGHLIGHT(Cell[R,C-3],S,P,S48)}</t>
  </si>
  <si>
    <t>{CostProject.EstUb}</t>
  </si>
  <si>
    <t>{=Cell[R,C-3] - Cell[R, C-2]}{HIGHLIGHT(Cell[R,C-3],C,P,S48)}</t>
  </si>
  <si>
    <t>6.  ESTIMATED COST AT COMPLETION</t>
  </si>
  <si>
    <t>e. SUBTOTAL</t>
  </si>
  <si>
    <t>CONTRACT PERFORMANCE REPORT</t>
  </si>
  <si>
    <t>{CostProject.ContractRepName}</t>
  </si>
  <si>
    <t>(8)</t>
  </si>
  <si>
    <t>Cryo1.04</t>
  </si>
  <si>
    <t>{=Cell[R-2,C] + Cell[R-1,C]}</t>
  </si>
  <si>
    <t>{CostProject.ShareRate}</t>
  </si>
  <si>
    <t>{CostSet2.Period2.Value}</t>
  </si>
  <si>
    <t>BUDGETED COST</t>
  </si>
  <si>
    <t>AUTHORIZED UNPRICED WORK</t>
  </si>
  <si>
    <t>{=Cell[R,C-2] - Cell[R, C-1]}{HIGHLIGHT(Cell[R,C-2],C,A,S48)}</t>
  </si>
  <si>
    <t>Value</t>
  </si>
  <si>
    <t>{=Cell[R,C-5]+ Cell[R,C-2]}</t>
  </si>
  <si>
    <t>AT COMPLETION</t>
  </si>
  <si>
    <t>WORK</t>
  </si>
  <si>
    <t>c.  TYPE</t>
  </si>
  <si>
    <t>{CostProject.EacBestCase}</t>
  </si>
  <si>
    <t>A1301.02.01.04</t>
  </si>
  <si>
    <t>b. COST OF MONEY</t>
  </si>
  <si>
    <t xml:space="preserve"> e.  TARGET PRICE</t>
  </si>
  <si>
    <t xml:space="preserve">DOLLARS IN </t>
  </si>
  <si>
    <t>{CostProject.PeriodStartDate}{NoCellFormat}</t>
  </si>
  <si>
    <t>b.  LOCATION (Address and ZIP Code)</t>
  </si>
  <si>
    <t xml:space="preserve">b.  PHASE </t>
  </si>
  <si>
    <t>Cryo1.03</t>
  </si>
  <si>
    <t>{CostSet3.Period2.Value}</t>
  </si>
  <si>
    <t>{=(CostSet2.Period1.Value+CostSet2.Period2.Value)}</t>
  </si>
  <si>
    <t>{=if(CostProject.EvmsAcceptance.Id=0,"X"," ")}</t>
  </si>
  <si>
    <t>PERFORMED</t>
  </si>
  <si>
    <t>Budget</t>
  </si>
  <si>
    <t>ITEM</t>
  </si>
  <si>
    <t>A1301.09</t>
  </si>
  <si>
    <t>{=Cell[R-2,C]}{HIGHLIGHT(Cell[R,C-3],C,P,S48)}</t>
  </si>
  <si>
    <t>SCHEDULED</t>
  </si>
  <si>
    <t>A1301.02.01.03</t>
  </si>
  <si>
    <t>Cryo1</t>
  </si>
  <si>
    <t>{=(CostSet6.Period1.Value+CostSet6.Period2.Value+CostSet6.Period3.Value)}</t>
  </si>
  <si>
    <t>A1301.04.08</t>
  </si>
  <si>
    <t>BUDGETED</t>
  </si>
  <si>
    <t>O</t>
  </si>
  <si>
    <t>Cryo1.02</t>
  </si>
  <si>
    <t xml:space="preserve">NO </t>
  </si>
  <si>
    <t>&lt;Header&gt;{CriteriaN}</t>
  </si>
  <si>
    <t>{CostProject.ContractNumber}</t>
  </si>
  <si>
    <t>Control Account.WBS (1)</t>
  </si>
  <si>
    <t>18 Label</t>
  </si>
  <si>
    <t>{=Column.Total+Cell[R-1,C]}</t>
  </si>
  <si>
    <t>(15)</t>
  </si>
  <si>
    <t>CONTRACT BUDGET</t>
  </si>
  <si>
    <t>{CostProject.EacWorstCase}</t>
  </si>
  <si>
    <t>A1301.08</t>
  </si>
  <si>
    <t>b.  WORST CASE</t>
  </si>
  <si>
    <t>A1301.02.01.02</t>
  </si>
  <si>
    <t xml:space="preserve">a.  NAME </t>
  </si>
  <si>
    <t>(3)</t>
  </si>
  <si>
    <t>Actuals</t>
  </si>
  <si>
    <t xml:space="preserve">      COST</t>
  </si>
  <si>
    <t>A1301.04.07</t>
  </si>
  <si>
    <t>f.  ESTIMATED PRICE</t>
  </si>
  <si>
    <t>{=Cell[R+7,C-6]+Cell[R,C-4]}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</si>
  <si>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</si>
  <si>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</si>
  <si>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</si>
  <si>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</si>
  <si>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</si>
  <si>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</si>
  <si>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</si>
  <si>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</si>
  <si>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</si>
  <si>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A1301.07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</si>
  <si>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</si>
  <si>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</si>
  <si>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A1301.02.01.01</t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</si>
  <si>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</si>
  <si>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</si>
  <si>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</si>
  <si>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</si>
  <si>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</si>
  <si>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</si>
  <si>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</si>
  <si>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</si>
  <si>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A1301.04.06</t>
  </si>
  <si>
    <t>Earned</t>
  </si>
  <si>
    <t>d.  SHARE RATIO</t>
  </si>
  <si>
    <t>b. TOTAL CONTRACT VARIANCE</t>
  </si>
  <si>
    <t>OMB No. 0704-0188 (modified)</t>
  </si>
  <si>
    <r>
      <t xml:space="preserve">b. TO  </t>
    </r>
    <r>
      <rPr>
        <i/>
        <sz val="10"/>
        <rFont val="Calibri"/>
        <family val="2"/>
      </rPr>
      <t>(YYYYMMDD)</t>
    </r>
  </si>
  <si>
    <t>7.  SCHED PERFORM INDEX/COST PERFORM INDEX</t>
  </si>
  <si>
    <t>8.CONTINGENCY (on remaining)</t>
  </si>
  <si>
    <t xml:space="preserve">SPI = </t>
  </si>
  <si>
    <t xml:space="preserve">CPI = </t>
  </si>
  <si>
    <t xml:space="preserve">Cont% = </t>
  </si>
  <si>
    <t>9.  PERFORMANCE DATA</t>
  </si>
  <si>
    <t>Cryo1 Muon Campus Cryogenics - AIP</t>
  </si>
  <si>
    <t xml:space="preserve">   Cryo1.02 Cryo Project Management</t>
  </si>
  <si>
    <t xml:space="preserve">   Cryo1.03 Cryo Basic Engineering</t>
  </si>
  <si>
    <t xml:space="preserve">      A1301.03 Cryo Basic Engineering</t>
  </si>
  <si>
    <t xml:space="preserve">   Cryo1.04 Cryogenic plant sub systems</t>
  </si>
  <si>
    <t xml:space="preserve">      A1301.04.01 LN2 system</t>
  </si>
  <si>
    <t xml:space="preserve">      A1301.04.02 Gas management system</t>
  </si>
  <si>
    <t xml:space="preserve">      A1301.04.03 ODH system</t>
  </si>
  <si>
    <t xml:space="preserve">      A1301.04.04 Cryo Refrigerator system</t>
  </si>
  <si>
    <t xml:space="preserve">      A1301.04.05 Cryo Compressor System</t>
  </si>
  <si>
    <t xml:space="preserve">      A1301.04.06 Cryo Interconnect Piping</t>
  </si>
  <si>
    <t xml:space="preserve">      A1301.04.07 Cryo Interconnect Electrical &amp; Controls</t>
  </si>
  <si>
    <t xml:space="preserve">      A1301.04.08 Cryogenic Fluids</t>
  </si>
  <si>
    <t xml:space="preserve">   Cryo1.05 Experiment interfaces</t>
  </si>
  <si>
    <t xml:space="preserve">      A1301.05.01 Mu2e Interface Connection</t>
  </si>
  <si>
    <t xml:space="preserve">      A1301.05.02 g-2 interface connection</t>
  </si>
  <si>
    <t xml:space="preserve">   Cryo1.06 Cryo Safety Documents</t>
  </si>
  <si>
    <t xml:space="preserve">      A1301.06 Cryo Safety Documents</t>
  </si>
  <si>
    <t xml:space="preserve">   Cryo1.07 Testing/Checkout</t>
  </si>
  <si>
    <t xml:space="preserve">      A1301.07 Testing/Checkout</t>
  </si>
  <si>
    <t xml:space="preserve">   Cryo1.08 Cryo g-2 Acceptance Tests</t>
  </si>
  <si>
    <t xml:space="preserve">      A1301.08 Cryo g-2 Acceptance Tests</t>
  </si>
  <si>
    <t xml:space="preserve">   Cryo1.09 Cryo Mu2e Acceptance Tests</t>
  </si>
  <si>
    <t xml:space="preserve">      A1301.09 Cryo Mu2e Acceptance Tests</t>
  </si>
  <si>
    <t>a. SUBTOTAL</t>
  </si>
  <si>
    <t>b. MANAGEMENT RESERVE</t>
  </si>
  <si>
    <t xml:space="preserve">      A1301.02.01.01 Cryo AIP Gen Proj OS - FY13</t>
  </si>
  <si>
    <t xml:space="preserve">      A1301.02.01.02 Cryo AIP Gen Proj OS - FY14</t>
  </si>
  <si>
    <t xml:space="preserve">      A1301.02.01.03 Cryo AIP Gen Proj OS - FY15</t>
  </si>
  <si>
    <t xml:space="preserve">      A1301.02.01.04 Cryo AIP Gen Proj OS - FY16</t>
  </si>
  <si>
    <t xml:space="preserve">      A1301.02.01.05 Cryo AIP Gen Proj OS - FY17</t>
  </si>
  <si>
    <t>c. TOTAL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</si>
</sst>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yyyy\ /\ mm\ /\ dd"/>
    <numFmt numFmtId="165" formatCode="&quot;$&quot;#,##0.00;\-&quot;$&quot;#,##0.00"/>
    <numFmt numFmtId="166" formatCode="yyyy/mm/dd"/>
    <numFmt numFmtId="167" formatCode="&quot;$&quot;#,##0"/>
  </numFmts>
  <fonts count="2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color indexed="10"/>
      <name val="Calibri"/>
      <family val="2"/>
    </font>
    <font>
      <i/>
      <sz val="8"/>
      <name val="Calibri"/>
      <family val="2"/>
      <scheme val="minor"/>
    </font>
    <font>
      <b/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indexed="6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lightDown">
        <fgColor indexed="9"/>
        <bgColor indexed="43"/>
      </patternFill>
    </fill>
    <fill>
      <patternFill patternType="lightDown">
        <fgColor indexed="52"/>
        <bgColor indexed="47"/>
      </patternFill>
    </fill>
    <fill>
      <patternFill patternType="mediumGray">
        <fgColor indexed="9"/>
        <bgColor indexed="29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4">
    <xf numFmtId="0" fontId="0" fillId="0" borderId="0" xfId="0"/>
    <xf numFmtId="3" fontId="2" fillId="0" borderId="1" xfId="0" applyNumberFormat="1" applyFont="1" applyFill="1" applyBorder="1" applyAlignment="1" applyProtection="1">
      <alignment horizontal="centerContinuous"/>
    </xf>
    <xf numFmtId="0" fontId="3" fillId="0" borderId="2" xfId="0" applyFont="1" applyBorder="1" applyAlignment="1">
      <alignment horizontal="centerContinuous"/>
    </xf>
    <xf numFmtId="0" fontId="4" fillId="2" borderId="0" xfId="0" applyFont="1" applyFill="1" applyBorder="1"/>
    <xf numFmtId="0" fontId="3" fillId="0" borderId="4" xfId="0" applyFont="1" applyBorder="1" applyAlignment="1">
      <alignment horizontal="left"/>
    </xf>
    <xf numFmtId="0" fontId="6" fillId="2" borderId="5" xfId="0" applyFont="1" applyFill="1" applyBorder="1"/>
    <xf numFmtId="3" fontId="6" fillId="2" borderId="6" xfId="1" applyNumberFormat="1" applyFont="1" applyFill="1" applyBorder="1"/>
    <xf numFmtId="0" fontId="3" fillId="0" borderId="7" xfId="0" applyFont="1" applyBorder="1" applyAlignment="1">
      <alignment horizontal="left"/>
    </xf>
    <xf numFmtId="164" fontId="7" fillId="0" borderId="10" xfId="0" applyNumberFormat="1" applyFont="1" applyBorder="1"/>
    <xf numFmtId="3" fontId="1" fillId="0" borderId="11" xfId="0" applyNumberFormat="1" applyFont="1" applyBorder="1"/>
    <xf numFmtId="3" fontId="2" fillId="0" borderId="12" xfId="0" applyNumberFormat="1" applyFont="1" applyFill="1" applyBorder="1" applyAlignment="1" applyProtection="1"/>
    <xf numFmtId="0" fontId="3" fillId="0" borderId="14" xfId="0" applyFont="1" applyBorder="1"/>
    <xf numFmtId="3" fontId="1" fillId="0" borderId="0" xfId="0" applyNumberFormat="1" applyFont="1" applyBorder="1"/>
    <xf numFmtId="0" fontId="8" fillId="0" borderId="0" xfId="0" applyFont="1"/>
    <xf numFmtId="0" fontId="7" fillId="0" borderId="4" xfId="0" applyNumberFormat="1" applyFont="1" applyBorder="1" applyAlignment="1">
      <alignment horizontal="left"/>
    </xf>
    <xf numFmtId="0" fontId="9" fillId="0" borderId="5" xfId="0" applyFont="1" applyFill="1" applyBorder="1"/>
    <xf numFmtId="0" fontId="7" fillId="0" borderId="1" xfId="0" applyNumberFormat="1" applyFont="1" applyBorder="1" applyAlignment="1">
      <alignment horizontal="left"/>
    </xf>
    <xf numFmtId="3" fontId="1" fillId="0" borderId="17" xfId="1" applyNumberFormat="1" applyFont="1" applyBorder="1"/>
    <xf numFmtId="0" fontId="10" fillId="0" borderId="0" xfId="0" applyFont="1" applyBorder="1"/>
    <xf numFmtId="3" fontId="1" fillId="0" borderId="18" xfId="1" applyNumberFormat="1" applyFont="1" applyBorder="1"/>
    <xf numFmtId="0" fontId="6" fillId="2" borderId="19" xfId="0" applyFont="1" applyFill="1" applyBorder="1"/>
    <xf numFmtId="0" fontId="4" fillId="0" borderId="4" xfId="0" applyFont="1" applyBorder="1"/>
    <xf numFmtId="0" fontId="11" fillId="3" borderId="20" xfId="0" applyFont="1" applyFill="1" applyBorder="1" applyAlignment="1"/>
    <xf numFmtId="3" fontId="1" fillId="0" borderId="17" xfId="0" applyNumberFormat="1" applyFont="1" applyBorder="1"/>
    <xf numFmtId="0" fontId="1" fillId="0" borderId="10" xfId="0" applyFont="1" applyFill="1" applyBorder="1"/>
    <xf numFmtId="0" fontId="3" fillId="0" borderId="22" xfId="0" applyFont="1" applyBorder="1"/>
    <xf numFmtId="0" fontId="9" fillId="0" borderId="5" xfId="0" applyFont="1" applyBorder="1"/>
    <xf numFmtId="0" fontId="4" fillId="0" borderId="9" xfId="0" applyFont="1" applyBorder="1"/>
    <xf numFmtId="0" fontId="2" fillId="0" borderId="0" xfId="0" applyFont="1" applyBorder="1"/>
    <xf numFmtId="3" fontId="1" fillId="0" borderId="23" xfId="1" applyNumberFormat="1" applyFont="1" applyBorder="1"/>
    <xf numFmtId="0" fontId="4" fillId="0" borderId="2" xfId="0" applyFont="1" applyBorder="1"/>
    <xf numFmtId="0" fontId="4" fillId="0" borderId="1" xfId="0" applyFont="1" applyBorder="1"/>
    <xf numFmtId="0" fontId="3" fillId="0" borderId="10" xfId="0" applyNumberFormat="1" applyFont="1" applyFill="1" applyBorder="1" applyAlignment="1" applyProtection="1"/>
    <xf numFmtId="164" fontId="3" fillId="0" borderId="12" xfId="0" applyNumberFormat="1" applyFont="1" applyFill="1" applyBorder="1" applyAlignment="1" applyProtection="1">
      <alignment horizontal="centerContinuous"/>
    </xf>
    <xf numFmtId="0" fontId="12" fillId="0" borderId="3" xfId="0" applyFont="1" applyBorder="1"/>
    <xf numFmtId="3" fontId="1" fillId="0" borderId="24" xfId="1" applyNumberFormat="1" applyFont="1" applyBorder="1"/>
    <xf numFmtId="0" fontId="2" fillId="0" borderId="12" xfId="0" applyFont="1" applyBorder="1" applyAlignment="1">
      <alignment horizontal="left"/>
    </xf>
    <xf numFmtId="0" fontId="4" fillId="0" borderId="26" xfId="0" applyFont="1" applyBorder="1"/>
    <xf numFmtId="0" fontId="7" fillId="0" borderId="2" xfId="0" applyFont="1" applyBorder="1"/>
    <xf numFmtId="0" fontId="13" fillId="4" borderId="20" xfId="0" applyFont="1" applyFill="1" applyBorder="1" applyAlignment="1"/>
    <xf numFmtId="0" fontId="4" fillId="2" borderId="15" xfId="0" applyFont="1" applyFill="1" applyBorder="1"/>
    <xf numFmtId="3" fontId="1" fillId="0" borderId="27" xfId="1" applyNumberFormat="1" applyFont="1" applyBorder="1"/>
    <xf numFmtId="0" fontId="3" fillId="0" borderId="12" xfId="0" applyFont="1" applyBorder="1" applyAlignment="1">
      <alignment horizontal="centerContinuous"/>
    </xf>
    <xf numFmtId="3" fontId="6" fillId="2" borderId="28" xfId="1" applyNumberFormat="1" applyFont="1" applyFill="1" applyBorder="1"/>
    <xf numFmtId="0" fontId="4" fillId="0" borderId="3" xfId="0" applyFont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1" fillId="0" borderId="0" xfId="0" applyNumberFormat="1" applyFont="1" applyBorder="1"/>
    <xf numFmtId="164" fontId="4" fillId="0" borderId="1" xfId="0" applyNumberFormat="1" applyFont="1" applyFill="1" applyBorder="1" applyAlignment="1" applyProtection="1">
      <alignment horizontal="centerContinuous"/>
    </xf>
    <xf numFmtId="0" fontId="7" fillId="0" borderId="3" xfId="0" applyFont="1" applyBorder="1"/>
    <xf numFmtId="164" fontId="7" fillId="0" borderId="4" xfId="0" applyNumberFormat="1" applyFont="1" applyFill="1" applyBorder="1" applyAlignment="1" applyProtection="1">
      <alignment horizontal="centerContinuous"/>
    </xf>
    <xf numFmtId="0" fontId="4" fillId="0" borderId="15" xfId="0" applyNumberFormat="1" applyFont="1" applyFill="1" applyBorder="1" applyAlignment="1" applyProtection="1"/>
    <xf numFmtId="3" fontId="1" fillId="0" borderId="5" xfId="1" applyNumberFormat="1" applyFont="1" applyBorder="1"/>
    <xf numFmtId="3" fontId="14" fillId="0" borderId="5" xfId="0" applyNumberFormat="1" applyFont="1" applyBorder="1" applyAlignment="1"/>
    <xf numFmtId="0" fontId="6" fillId="2" borderId="30" xfId="0" applyFont="1" applyFill="1" applyBorder="1"/>
    <xf numFmtId="1" fontId="1" fillId="0" borderId="0" xfId="0" applyNumberFormat="1" applyFont="1"/>
    <xf numFmtId="3" fontId="6" fillId="2" borderId="31" xfId="1" applyNumberFormat="1" applyFont="1" applyFill="1" applyBorder="1"/>
    <xf numFmtId="3" fontId="1" fillId="0" borderId="32" xfId="0" applyNumberFormat="1" applyFont="1" applyBorder="1"/>
    <xf numFmtId="0" fontId="1" fillId="0" borderId="32" xfId="0" applyNumberFormat="1" applyFont="1" applyBorder="1"/>
    <xf numFmtId="0" fontId="7" fillId="0" borderId="1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1" fillId="0" borderId="34" xfId="0" applyFont="1" applyBorder="1"/>
    <xf numFmtId="0" fontId="7" fillId="0" borderId="4" xfId="0" applyFont="1" applyBorder="1" applyAlignment="1">
      <alignment horizontal="left"/>
    </xf>
    <xf numFmtId="0" fontId="9" fillId="0" borderId="6" xfId="0" applyFont="1" applyFill="1" applyBorder="1"/>
    <xf numFmtId="0" fontId="1" fillId="0" borderId="0" xfId="0" applyFont="1"/>
    <xf numFmtId="0" fontId="4" fillId="0" borderId="12" xfId="0" applyFont="1" applyBorder="1" applyAlignment="1"/>
    <xf numFmtId="14" fontId="0" fillId="0" borderId="0" xfId="0" applyNumberFormat="1"/>
    <xf numFmtId="0" fontId="4" fillId="0" borderId="12" xfId="0" applyFont="1" applyBorder="1"/>
    <xf numFmtId="0" fontId="7" fillId="0" borderId="1" xfId="0" applyFont="1" applyBorder="1" applyAlignment="1">
      <alignment horizontal="left"/>
    </xf>
    <xf numFmtId="0" fontId="16" fillId="0" borderId="10" xfId="0" applyNumberFormat="1" applyFont="1" applyFill="1" applyBorder="1" applyAlignment="1" applyProtection="1"/>
    <xf numFmtId="3" fontId="1" fillId="0" borderId="35" xfId="0" applyNumberFormat="1" applyFont="1" applyFill="1" applyBorder="1"/>
    <xf numFmtId="3" fontId="1" fillId="0" borderId="19" xfId="0" applyNumberFormat="1" applyFont="1" applyBorder="1"/>
    <xf numFmtId="0" fontId="4" fillId="0" borderId="35" xfId="0" applyFont="1" applyBorder="1"/>
    <xf numFmtId="3" fontId="7" fillId="0" borderId="1" xfId="0" applyNumberFormat="1" applyFont="1" applyFill="1" applyBorder="1" applyAlignment="1" applyProtection="1">
      <alignment horizontal="centerContinuous"/>
    </xf>
    <xf numFmtId="3" fontId="1" fillId="0" borderId="29" xfId="0" applyNumberFormat="1" applyFont="1" applyBorder="1"/>
    <xf numFmtId="0" fontId="3" fillId="0" borderId="7" xfId="0" applyNumberFormat="1" applyFont="1" applyFill="1" applyBorder="1" applyAlignment="1" applyProtection="1"/>
    <xf numFmtId="0" fontId="3" fillId="0" borderId="19" xfId="0" applyFont="1" applyBorder="1" applyAlignment="1">
      <alignment horizontal="center"/>
    </xf>
    <xf numFmtId="0" fontId="3" fillId="0" borderId="15" xfId="0" applyFont="1" applyBorder="1"/>
    <xf numFmtId="0" fontId="4" fillId="0" borderId="22" xfId="0" applyFont="1" applyBorder="1"/>
    <xf numFmtId="0" fontId="3" fillId="0" borderId="2" xfId="0" applyNumberFormat="1" applyFont="1" applyFill="1" applyBorder="1" applyAlignment="1" applyProtection="1"/>
    <xf numFmtId="0" fontId="3" fillId="0" borderId="2" xfId="0" applyFont="1" applyBorder="1" applyAlignment="1">
      <alignment horizontal="right"/>
    </xf>
    <xf numFmtId="1" fontId="15" fillId="0" borderId="30" xfId="0" applyNumberFormat="1" applyFont="1" applyBorder="1"/>
    <xf numFmtId="0" fontId="3" fillId="0" borderId="37" xfId="0" applyFont="1" applyBorder="1"/>
    <xf numFmtId="1" fontId="3" fillId="0" borderId="2" xfId="0" applyNumberFormat="1" applyFont="1" applyBorder="1" applyAlignment="1">
      <alignment horizontal="centerContinuous"/>
    </xf>
    <xf numFmtId="0" fontId="1" fillId="0" borderId="9" xfId="0" applyFont="1" applyBorder="1"/>
    <xf numFmtId="3" fontId="1" fillId="0" borderId="30" xfId="1" applyNumberFormat="1" applyFont="1" applyFill="1" applyBorder="1"/>
    <xf numFmtId="164" fontId="2" fillId="0" borderId="10" xfId="0" applyNumberFormat="1" applyFont="1" applyFill="1" applyBorder="1" applyAlignment="1" applyProtection="1"/>
    <xf numFmtId="0" fontId="6" fillId="0" borderId="26" xfId="0" applyFont="1" applyBorder="1"/>
    <xf numFmtId="3" fontId="1" fillId="0" borderId="38" xfId="0" applyNumberFormat="1" applyFont="1" applyBorder="1"/>
    <xf numFmtId="0" fontId="6" fillId="2" borderId="28" xfId="0" applyFont="1" applyFill="1" applyBorder="1"/>
    <xf numFmtId="0" fontId="7" fillId="0" borderId="0" xfId="0" applyFont="1" applyFill="1" applyBorder="1" applyAlignment="1" applyProtection="1">
      <alignment horizontal="centerContinuous"/>
    </xf>
    <xf numFmtId="3" fontId="14" fillId="0" borderId="30" xfId="0" applyNumberFormat="1" applyFont="1" applyBorder="1" applyAlignment="1"/>
    <xf numFmtId="0" fontId="3" fillId="0" borderId="22" xfId="0" applyFont="1" applyBorder="1" applyAlignment="1">
      <alignment horizontal="center"/>
    </xf>
    <xf numFmtId="0" fontId="4" fillId="0" borderId="0" xfId="0" applyFont="1" applyBorder="1"/>
    <xf numFmtId="3" fontId="1" fillId="0" borderId="30" xfId="1" applyNumberFormat="1" applyFont="1" applyBorder="1"/>
    <xf numFmtId="0" fontId="1" fillId="0" borderId="3" xfId="0" applyFont="1" applyBorder="1"/>
    <xf numFmtId="0" fontId="2" fillId="0" borderId="15" xfId="0" applyFont="1" applyBorder="1" applyAlignment="1">
      <alignment horizontal="left"/>
    </xf>
    <xf numFmtId="3" fontId="1" fillId="0" borderId="30" xfId="0" applyNumberFormat="1" applyFont="1" applyBorder="1"/>
    <xf numFmtId="3" fontId="1" fillId="0" borderId="6" xfId="1" applyNumberFormat="1" applyFont="1" applyBorder="1"/>
    <xf numFmtId="0" fontId="5" fillId="0" borderId="4" xfId="0" applyFont="1" applyBorder="1" applyAlignment="1"/>
    <xf numFmtId="3" fontId="1" fillId="0" borderId="11" xfId="1" applyNumberFormat="1" applyFont="1" applyBorder="1"/>
    <xf numFmtId="0" fontId="5" fillId="0" borderId="7" xfId="0" applyFont="1" applyBorder="1" applyAlignment="1"/>
    <xf numFmtId="3" fontId="14" fillId="0" borderId="11" xfId="0" applyNumberFormat="1" applyFont="1" applyBorder="1" applyAlignment="1"/>
    <xf numFmtId="0" fontId="1" fillId="0" borderId="19" xfId="0" applyFont="1" applyFill="1" applyBorder="1"/>
    <xf numFmtId="3" fontId="1" fillId="0" borderId="18" xfId="0" applyNumberFormat="1" applyFont="1" applyFill="1" applyBorder="1"/>
    <xf numFmtId="0" fontId="0" fillId="0" borderId="0" xfId="0" applyNumberFormat="1"/>
    <xf numFmtId="1" fontId="9" fillId="0" borderId="5" xfId="0" applyNumberFormat="1" applyFont="1" applyBorder="1"/>
    <xf numFmtId="3" fontId="6" fillId="2" borderId="30" xfId="1" applyNumberFormat="1" applyFont="1" applyFill="1" applyBorder="1" applyAlignment="1">
      <alignment horizontal="right"/>
    </xf>
    <xf numFmtId="0" fontId="3" fillId="0" borderId="39" xfId="0" applyFont="1" applyBorder="1"/>
    <xf numFmtId="0" fontId="15" fillId="0" borderId="23" xfId="0" applyFont="1" applyFill="1" applyBorder="1"/>
    <xf numFmtId="3" fontId="7" fillId="0" borderId="4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9" fillId="0" borderId="32" xfId="0" applyFont="1" applyFill="1" applyBorder="1"/>
    <xf numFmtId="3" fontId="1" fillId="0" borderId="24" xfId="0" applyNumberFormat="1" applyFont="1" applyFill="1" applyBorder="1"/>
    <xf numFmtId="3" fontId="2" fillId="0" borderId="13" xfId="0" applyNumberFormat="1" applyFont="1" applyFill="1" applyBorder="1" applyAlignment="1" applyProtection="1">
      <alignment horizontal="centerContinuous"/>
    </xf>
    <xf numFmtId="0" fontId="5" fillId="0" borderId="3" xfId="0" applyFont="1" applyBorder="1" applyAlignment="1"/>
    <xf numFmtId="0" fontId="4" fillId="2" borderId="7" xfId="0" applyFont="1" applyFill="1" applyBorder="1"/>
    <xf numFmtId="0" fontId="6" fillId="2" borderId="36" xfId="0" applyFont="1" applyFill="1" applyBorder="1"/>
    <xf numFmtId="0" fontId="6" fillId="2" borderId="29" xfId="0" applyFont="1" applyFill="1" applyBorder="1"/>
    <xf numFmtId="0" fontId="4" fillId="2" borderId="9" xfId="0" applyFont="1" applyFill="1" applyBorder="1"/>
    <xf numFmtId="0" fontId="4" fillId="2" borderId="2" xfId="0" applyFont="1" applyFill="1" applyBorder="1"/>
    <xf numFmtId="0" fontId="9" fillId="0" borderId="36" xfId="0" applyFont="1" applyFill="1" applyBorder="1"/>
    <xf numFmtId="0" fontId="6" fillId="2" borderId="10" xfId="0" applyFont="1" applyFill="1" applyBorder="1"/>
    <xf numFmtId="0" fontId="4" fillId="0" borderId="15" xfId="0" applyFont="1" applyBorder="1"/>
    <xf numFmtId="0" fontId="4" fillId="0" borderId="9" xfId="0" applyNumberFormat="1" applyFont="1" applyFill="1" applyBorder="1" applyAlignment="1" applyProtection="1"/>
    <xf numFmtId="3" fontId="1" fillId="0" borderId="27" xfId="0" applyNumberFormat="1" applyFont="1" applyBorder="1"/>
    <xf numFmtId="3" fontId="1" fillId="0" borderId="40" xfId="0" applyNumberFormat="1" applyFont="1" applyBorder="1"/>
    <xf numFmtId="165" fontId="0" fillId="0" borderId="0" xfId="0" applyNumberFormat="1"/>
    <xf numFmtId="3" fontId="1" fillId="0" borderId="28" xfId="1" applyNumberFormat="1" applyFont="1" applyBorder="1"/>
    <xf numFmtId="3" fontId="14" fillId="0" borderId="28" xfId="0" applyNumberFormat="1" applyFont="1" applyBorder="1" applyAlignment="1"/>
    <xf numFmtId="3" fontId="1" fillId="0" borderId="5" xfId="0" applyNumberFormat="1" applyFont="1" applyFill="1" applyBorder="1"/>
    <xf numFmtId="3" fontId="1" fillId="0" borderId="28" xfId="0" applyNumberFormat="1" applyFont="1" applyBorder="1"/>
    <xf numFmtId="0" fontId="7" fillId="0" borderId="41" xfId="0" applyNumberFormat="1" applyFont="1" applyBorder="1" applyAlignment="1">
      <alignment horizontal="left"/>
    </xf>
    <xf numFmtId="0" fontId="5" fillId="0" borderId="12" xfId="0" applyFont="1" applyBorder="1" applyAlignment="1"/>
    <xf numFmtId="0" fontId="4" fillId="0" borderId="13" xfId="0" applyFont="1" applyBorder="1"/>
    <xf numFmtId="3" fontId="1" fillId="0" borderId="42" xfId="1" applyNumberFormat="1" applyFont="1" applyBorder="1"/>
    <xf numFmtId="3" fontId="1" fillId="0" borderId="5" xfId="0" applyNumberFormat="1" applyFont="1" applyBorder="1"/>
    <xf numFmtId="3" fontId="6" fillId="2" borderId="5" xfId="1" applyNumberFormat="1" applyFont="1" applyFill="1" applyBorder="1"/>
    <xf numFmtId="3" fontId="1" fillId="0" borderId="31" xfId="1" applyNumberFormat="1" applyFont="1" applyBorder="1"/>
    <xf numFmtId="0" fontId="3" fillId="0" borderId="15" xfId="0" applyFont="1" applyBorder="1" applyAlignment="1">
      <alignment horizontal="center"/>
    </xf>
    <xf numFmtId="3" fontId="1" fillId="0" borderId="43" xfId="1" applyNumberFormat="1" applyFont="1" applyBorder="1"/>
    <xf numFmtId="0" fontId="2" fillId="0" borderId="1" xfId="0" applyFont="1" applyBorder="1"/>
    <xf numFmtId="0" fontId="1" fillId="0" borderId="0" xfId="0" applyFont="1" applyBorder="1"/>
    <xf numFmtId="0" fontId="3" fillId="0" borderId="32" xfId="0" applyFont="1" applyBorder="1" applyAlignment="1">
      <alignment horizontal="center"/>
    </xf>
    <xf numFmtId="0" fontId="3" fillId="0" borderId="2" xfId="0" applyFont="1" applyFill="1" applyBorder="1" applyAlignment="1" applyProtection="1">
      <alignment horizontal="centerContinuous"/>
    </xf>
    <xf numFmtId="0" fontId="1" fillId="0" borderId="0" xfId="0" applyFont="1"/>
    <xf numFmtId="3" fontId="1" fillId="0" borderId="45" xfId="0" applyNumberFormat="1" applyFont="1" applyBorder="1"/>
    <xf numFmtId="0" fontId="6" fillId="2" borderId="30" xfId="0" applyFont="1" applyFill="1" applyBorder="1" applyAlignment="1">
      <alignment horizontal="right"/>
    </xf>
    <xf numFmtId="0" fontId="3" fillId="0" borderId="7" xfId="0" applyFont="1" applyBorder="1"/>
    <xf numFmtId="0" fontId="3" fillId="0" borderId="9" xfId="0" applyFont="1" applyBorder="1"/>
    <xf numFmtId="0" fontId="3" fillId="0" borderId="2" xfId="0" applyFont="1" applyBorder="1"/>
    <xf numFmtId="0" fontId="7" fillId="0" borderId="15" xfId="0" applyFont="1" applyBorder="1" applyAlignment="1">
      <alignment horizontal="centerContinuous"/>
    </xf>
    <xf numFmtId="3" fontId="14" fillId="0" borderId="29" xfId="0" applyNumberFormat="1" applyFont="1" applyBorder="1" applyAlignment="1"/>
    <xf numFmtId="0" fontId="1" fillId="0" borderId="29" xfId="0" applyNumberFormat="1" applyFont="1" applyBorder="1"/>
    <xf numFmtId="3" fontId="4" fillId="2" borderId="28" xfId="1" applyNumberFormat="1" applyFont="1" applyFill="1" applyBorder="1"/>
    <xf numFmtId="0" fontId="3" fillId="0" borderId="46" xfId="0" applyFont="1" applyBorder="1" applyAlignment="1">
      <alignment horizontal="center"/>
    </xf>
    <xf numFmtId="3" fontId="1" fillId="0" borderId="10" xfId="1" applyNumberFormat="1" applyFont="1" applyBorder="1"/>
    <xf numFmtId="0" fontId="3" fillId="0" borderId="3" xfId="0" applyFont="1" applyBorder="1"/>
    <xf numFmtId="3" fontId="7" fillId="0" borderId="25" xfId="0" applyNumberFormat="1" applyFont="1" applyFill="1" applyBorder="1" applyAlignment="1" applyProtection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15" fillId="0" borderId="30" xfId="0" applyFont="1" applyFill="1" applyBorder="1"/>
    <xf numFmtId="3" fontId="1" fillId="0" borderId="30" xfId="0" applyNumberFormat="1" applyFont="1" applyFill="1" applyBorder="1"/>
    <xf numFmtId="0" fontId="3" fillId="0" borderId="39" xfId="0" applyFont="1" applyBorder="1" applyAlignment="1">
      <alignment horizontal="center"/>
    </xf>
    <xf numFmtId="3" fontId="1" fillId="0" borderId="38" xfId="1" applyNumberFormat="1" applyFont="1" applyBorder="1"/>
    <xf numFmtId="0" fontId="3" fillId="0" borderId="4" xfId="0" applyFont="1" applyBorder="1" applyAlignment="1">
      <alignment horizontal="centerContinuous"/>
    </xf>
    <xf numFmtId="0" fontId="7" fillId="0" borderId="41" xfId="0" applyFont="1" applyBorder="1" applyAlignment="1">
      <alignment horizontal="left"/>
    </xf>
    <xf numFmtId="3" fontId="7" fillId="0" borderId="13" xfId="0" applyNumberFormat="1" applyFont="1" applyFill="1" applyBorder="1" applyAlignment="1" applyProtection="1">
      <alignment horizontal="centerContinuous"/>
    </xf>
    <xf numFmtId="0" fontId="2" fillId="0" borderId="2" xfId="0" applyFont="1" applyBorder="1" applyAlignment="1">
      <alignment horizontal="left"/>
    </xf>
    <xf numFmtId="0" fontId="17" fillId="5" borderId="20" xfId="0" applyFont="1" applyFill="1" applyBorder="1" applyAlignment="1"/>
    <xf numFmtId="0" fontId="3" fillId="0" borderId="7" xfId="0" applyFont="1" applyBorder="1" applyAlignment="1">
      <alignment horizontal="centerContinuous"/>
    </xf>
    <xf numFmtId="0" fontId="6" fillId="0" borderId="25" xfId="0" applyFont="1" applyBorder="1"/>
    <xf numFmtId="0" fontId="2" fillId="0" borderId="12" xfId="0" applyFont="1" applyBorder="1"/>
    <xf numFmtId="0" fontId="15" fillId="0" borderId="30" xfId="0" applyFont="1" applyBorder="1"/>
    <xf numFmtId="3" fontId="6" fillId="2" borderId="30" xfId="1" applyNumberFormat="1" applyFont="1" applyFill="1" applyBorder="1"/>
    <xf numFmtId="3" fontId="1" fillId="0" borderId="30" xfId="0" applyNumberFormat="1" applyFont="1" applyBorder="1"/>
    <xf numFmtId="0" fontId="3" fillId="0" borderId="4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3" fontId="1" fillId="0" borderId="36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5" fillId="0" borderId="25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36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3" fontId="1" fillId="0" borderId="33" xfId="0" applyNumberFormat="1" applyFont="1" applyBorder="1" applyAlignment="1">
      <alignment horizontal="right"/>
    </xf>
    <xf numFmtId="3" fontId="1" fillId="0" borderId="35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33" xfId="1" applyNumberFormat="1" applyFont="1" applyBorder="1" applyAlignment="1">
      <alignment horizontal="right"/>
    </xf>
    <xf numFmtId="3" fontId="1" fillId="0" borderId="28" xfId="1" applyNumberFormat="1" applyFont="1" applyBorder="1" applyAlignment="1">
      <alignment horizontal="righ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7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left"/>
    </xf>
    <xf numFmtId="3" fontId="7" fillId="0" borderId="4" xfId="0" applyNumberFormat="1" applyFont="1" applyFill="1" applyBorder="1" applyAlignment="1" applyProtection="1">
      <alignment horizontal="center"/>
    </xf>
    <xf numFmtId="3" fontId="7" fillId="0" borderId="12" xfId="0" applyNumberFormat="1" applyFont="1" applyFill="1" applyBorder="1" applyAlignment="1" applyProtection="1">
      <alignment horizontal="center"/>
    </xf>
    <xf numFmtId="3" fontId="7" fillId="0" borderId="4" xfId="0" applyNumberFormat="1" applyFont="1" applyFill="1" applyBorder="1" applyAlignment="1" applyProtection="1">
      <alignment horizontal="left"/>
    </xf>
    <xf numFmtId="3" fontId="7" fillId="0" borderId="12" xfId="0" applyNumberFormat="1" applyFont="1" applyFill="1" applyBorder="1" applyAlignment="1" applyProtection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26" xfId="0" applyFont="1" applyBorder="1"/>
    <xf numFmtId="0" fontId="1" fillId="0" borderId="13" xfId="0" applyFont="1" applyBorder="1"/>
    <xf numFmtId="164" fontId="7" fillId="0" borderId="4" xfId="0" applyNumberFormat="1" applyFont="1" applyFill="1" applyBorder="1" applyAlignment="1" applyProtection="1">
      <alignment horizontal="center"/>
    </xf>
    <xf numFmtId="164" fontId="7" fillId="0" borderId="12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2" xfId="0" applyNumberFormat="1" applyFont="1" applyFill="1" applyBorder="1" applyAlignment="1" applyProtection="1">
      <alignment horizontal="center"/>
    </xf>
    <xf numFmtId="0" fontId="3" fillId="0" borderId="19" xfId="0" applyNumberFormat="1" applyFont="1" applyFill="1" applyBorder="1" applyAlignment="1" applyProtection="1">
      <alignment horizontal="center"/>
    </xf>
    <xf numFmtId="166" fontId="7" fillId="0" borderId="9" xfId="0" applyNumberFormat="1" applyFont="1" applyBorder="1"/>
    <xf numFmtId="166" fontId="7" fillId="0" borderId="15" xfId="0" applyNumberFormat="1" applyFont="1" applyBorder="1" applyAlignment="1">
      <alignment horizontal="right"/>
    </xf>
    <xf numFmtId="167" fontId="7" fillId="0" borderId="4" xfId="0" applyNumberFormat="1" applyFont="1" applyFill="1" applyBorder="1" applyAlignment="1" applyProtection="1">
      <alignment horizontal="center"/>
    </xf>
    <xf numFmtId="167" fontId="7" fillId="0" borderId="4" xfId="0" applyNumberFormat="1" applyFont="1" applyFill="1" applyBorder="1" applyAlignment="1" applyProtection="1">
      <alignment horizontal="center"/>
    </xf>
    <xf numFmtId="167" fontId="7" fillId="0" borderId="1" xfId="0" applyNumberFormat="1" applyFont="1" applyFill="1" applyBorder="1" applyAlignment="1" applyProtection="1">
      <alignment horizontal="center"/>
    </xf>
    <xf numFmtId="167" fontId="7" fillId="0" borderId="12" xfId="0" applyNumberFormat="1" applyFont="1" applyFill="1" applyBorder="1" applyAlignment="1" applyProtection="1">
      <alignment horizontal="center"/>
    </xf>
    <xf numFmtId="167" fontId="7" fillId="0" borderId="2" xfId="0" applyNumberFormat="1" applyFont="1" applyBorder="1" applyAlignment="1">
      <alignment horizontal="centerContinuous"/>
    </xf>
    <xf numFmtId="167" fontId="7" fillId="0" borderId="4" xfId="0" applyNumberFormat="1" applyFont="1" applyBorder="1" applyAlignment="1">
      <alignment horizontal="centerContinuous"/>
    </xf>
    <xf numFmtId="0" fontId="6" fillId="0" borderId="25" xfId="0" applyFont="1" applyBorder="1" applyAlignment="1"/>
    <xf numFmtId="0" fontId="6" fillId="0" borderId="26" xfId="0" applyFont="1" applyBorder="1" applyAlignment="1"/>
    <xf numFmtId="0" fontId="6" fillId="0" borderId="13" xfId="0" applyFont="1" applyBorder="1" applyAlignment="1"/>
    <xf numFmtId="0" fontId="3" fillId="0" borderId="7" xfId="0" applyFont="1" applyBorder="1" applyAlignment="1">
      <alignment horizontal="right"/>
    </xf>
    <xf numFmtId="2" fontId="3" fillId="0" borderId="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9" fontId="3" fillId="0" borderId="0" xfId="0" applyNumberFormat="1" applyFont="1" applyBorder="1" applyAlignment="1">
      <alignment horizontal="center"/>
    </xf>
    <xf numFmtId="0" fontId="15" fillId="0" borderId="10" xfId="0" applyFont="1" applyFill="1" applyBorder="1"/>
    <xf numFmtId="0" fontId="15" fillId="0" borderId="0" xfId="0" applyFont="1"/>
    <xf numFmtId="167" fontId="1" fillId="0" borderId="38" xfId="0" applyNumberFormat="1" applyFont="1" applyBorder="1"/>
    <xf numFmtId="167" fontId="1" fillId="0" borderId="40" xfId="0" applyNumberFormat="1" applyFont="1" applyBorder="1"/>
    <xf numFmtId="167" fontId="1" fillId="0" borderId="11" xfId="0" applyNumberFormat="1" applyFont="1" applyBorder="1"/>
    <xf numFmtId="167" fontId="1" fillId="0" borderId="45" xfId="0" applyNumberFormat="1" applyFont="1" applyBorder="1"/>
    <xf numFmtId="167" fontId="1" fillId="0" borderId="19" xfId="0" applyNumberFormat="1" applyFont="1" applyBorder="1"/>
    <xf numFmtId="167" fontId="1" fillId="0" borderId="32" xfId="0" applyNumberFormat="1" applyFont="1" applyBorder="1"/>
    <xf numFmtId="167" fontId="1" fillId="0" borderId="5" xfId="0" applyNumberFormat="1" applyFont="1" applyBorder="1" applyAlignment="1">
      <alignment horizontal="right"/>
    </xf>
    <xf numFmtId="167" fontId="1" fillId="0" borderId="28" xfId="0" applyNumberFormat="1" applyFont="1" applyBorder="1" applyAlignment="1">
      <alignment horizontal="right"/>
    </xf>
    <xf numFmtId="167" fontId="1" fillId="0" borderId="33" xfId="0" applyNumberFormat="1" applyFont="1" applyBorder="1" applyAlignment="1">
      <alignment horizontal="right"/>
    </xf>
    <xf numFmtId="167" fontId="14" fillId="0" borderId="29" xfId="0" applyNumberFormat="1" applyFont="1" applyBorder="1" applyAlignment="1"/>
    <xf numFmtId="167" fontId="1" fillId="0" borderId="29" xfId="0" applyNumberFormat="1" applyFont="1" applyBorder="1"/>
    <xf numFmtId="167" fontId="1" fillId="0" borderId="5" xfId="0" applyNumberFormat="1" applyFont="1" applyBorder="1"/>
    <xf numFmtId="167" fontId="1" fillId="0" borderId="17" xfId="0" applyNumberFormat="1" applyFont="1" applyBorder="1"/>
    <xf numFmtId="167" fontId="15" fillId="0" borderId="38" xfId="1" applyNumberFormat="1" applyFont="1" applyBorder="1"/>
    <xf numFmtId="167" fontId="15" fillId="0" borderId="30" xfId="1" applyNumberFormat="1" applyFont="1" applyBorder="1"/>
    <xf numFmtId="167" fontId="15" fillId="0" borderId="11" xfId="1" applyNumberFormat="1" applyFont="1" applyBorder="1"/>
    <xf numFmtId="167" fontId="15" fillId="0" borderId="45" xfId="0" applyNumberFormat="1" applyFont="1" applyBorder="1"/>
    <xf numFmtId="167" fontId="15" fillId="0" borderId="17" xfId="1" applyNumberFormat="1" applyFont="1" applyBorder="1"/>
    <xf numFmtId="167" fontId="15" fillId="0" borderId="5" xfId="1" applyNumberFormat="1" applyFont="1" applyBorder="1"/>
    <xf numFmtId="167" fontId="15" fillId="0" borderId="27" xfId="1" applyNumberFormat="1" applyFont="1" applyBorder="1"/>
    <xf numFmtId="167" fontId="15" fillId="0" borderId="5" xfId="1" applyNumberFormat="1" applyFont="1" applyBorder="1" applyAlignment="1">
      <alignment horizontal="right"/>
    </xf>
    <xf numFmtId="167" fontId="15" fillId="0" borderId="28" xfId="1" applyNumberFormat="1" applyFont="1" applyBorder="1" applyAlignment="1">
      <alignment horizontal="right"/>
    </xf>
    <xf numFmtId="167" fontId="15" fillId="0" borderId="33" xfId="1" applyNumberFormat="1" applyFont="1" applyBorder="1" applyAlignment="1">
      <alignment horizontal="right"/>
    </xf>
    <xf numFmtId="167" fontId="15" fillId="0" borderId="30" xfId="0" applyNumberFormat="1" applyFont="1" applyBorder="1"/>
    <xf numFmtId="167" fontId="15" fillId="0" borderId="17" xfId="0" applyNumberFormat="1" applyFont="1" applyBorder="1"/>
    <xf numFmtId="167" fontId="6" fillId="2" borderId="5" xfId="1" applyNumberFormat="1" applyFont="1" applyFill="1" applyBorder="1"/>
    <xf numFmtId="167" fontId="6" fillId="2" borderId="30" xfId="1" applyNumberFormat="1" applyFont="1" applyFill="1" applyBorder="1"/>
    <xf numFmtId="167" fontId="6" fillId="2" borderId="30" xfId="1" applyNumberFormat="1" applyFont="1" applyFill="1" applyBorder="1" applyAlignment="1">
      <alignment horizontal="right"/>
    </xf>
    <xf numFmtId="167" fontId="15" fillId="0" borderId="30" xfId="1" applyNumberFormat="1" applyFont="1" applyFill="1" applyBorder="1"/>
    <xf numFmtId="167" fontId="6" fillId="2" borderId="28" xfId="1" applyNumberFormat="1" applyFont="1" applyFill="1" applyBorder="1"/>
    <xf numFmtId="167" fontId="15" fillId="0" borderId="36" xfId="1" applyNumberFormat="1" applyFont="1" applyBorder="1"/>
    <xf numFmtId="167" fontId="15" fillId="0" borderId="43" xfId="1" applyNumberFormat="1" applyFont="1" applyBorder="1"/>
    <xf numFmtId="167" fontId="15" fillId="0" borderId="24" xfId="1" applyNumberFormat="1" applyFont="1" applyBorder="1"/>
    <xf numFmtId="167" fontId="15" fillId="0" borderId="10" xfId="1" applyNumberFormat="1" applyFont="1" applyBorder="1"/>
    <xf numFmtId="167" fontId="15" fillId="0" borderId="18" xfId="1" applyNumberFormat="1" applyFont="1" applyBorder="1"/>
    <xf numFmtId="167" fontId="15" fillId="0" borderId="36" xfId="1" applyNumberFormat="1" applyFont="1" applyBorder="1" applyAlignment="1">
      <alignment horizontal="right"/>
    </xf>
    <xf numFmtId="167" fontId="15" fillId="0" borderId="35" xfId="1" applyNumberFormat="1" applyFont="1" applyBorder="1" applyAlignment="1">
      <alignment horizontal="right"/>
    </xf>
    <xf numFmtId="167" fontId="15" fillId="0" borderId="16" xfId="1" applyNumberFormat="1" applyFont="1" applyBorder="1" applyAlignment="1">
      <alignment horizontal="right"/>
    </xf>
    <xf numFmtId="167" fontId="6" fillId="2" borderId="36" xfId="1" applyNumberFormat="1" applyFont="1" applyFill="1" applyBorder="1"/>
    <xf numFmtId="167" fontId="6" fillId="2" borderId="35" xfId="1" applyNumberFormat="1" applyFont="1" applyFill="1" applyBorder="1"/>
    <xf numFmtId="0" fontId="15" fillId="0" borderId="32" xfId="0" applyNumberFormat="1" applyFont="1" applyBorder="1"/>
    <xf numFmtId="0" fontId="15" fillId="0" borderId="29" xfId="0" applyNumberFormat="1" applyFont="1" applyBorder="1"/>
    <xf numFmtId="167" fontId="15" fillId="0" borderId="38" xfId="0" applyNumberFormat="1" applyFont="1" applyBorder="1"/>
    <xf numFmtId="167" fontId="15" fillId="0" borderId="40" xfId="0" applyNumberFormat="1" applyFont="1" applyBorder="1"/>
    <xf numFmtId="167" fontId="15" fillId="0" borderId="11" xfId="0" applyNumberFormat="1" applyFont="1" applyBorder="1"/>
    <xf numFmtId="167" fontId="15" fillId="0" borderId="19" xfId="0" applyNumberFormat="1" applyFont="1" applyBorder="1"/>
    <xf numFmtId="167" fontId="15" fillId="0" borderId="32" xfId="0" applyNumberFormat="1" applyFont="1" applyBorder="1"/>
    <xf numFmtId="167" fontId="15" fillId="0" borderId="5" xfId="0" applyNumberFormat="1" applyFont="1" applyBorder="1" applyAlignment="1">
      <alignment horizontal="right"/>
    </xf>
    <xf numFmtId="167" fontId="15" fillId="0" borderId="28" xfId="0" applyNumberFormat="1" applyFont="1" applyBorder="1" applyAlignment="1">
      <alignment horizontal="right"/>
    </xf>
    <xf numFmtId="167" fontId="15" fillId="0" borderId="33" xfId="0" applyNumberFormat="1" applyFont="1" applyBorder="1" applyAlignment="1">
      <alignment horizontal="right"/>
    </xf>
    <xf numFmtId="167" fontId="20" fillId="0" borderId="29" xfId="0" applyNumberFormat="1" applyFont="1" applyBorder="1" applyAlignment="1"/>
    <xf numFmtId="167" fontId="15" fillId="0" borderId="29" xfId="0" applyNumberFormat="1" applyFont="1" applyBorder="1"/>
    <xf numFmtId="167" fontId="15" fillId="0" borderId="5" xfId="0" applyNumberFormat="1" applyFont="1" applyBorder="1"/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80" zoomScaleNormal="80" workbookViewId="0">
      <selection activeCell="A52" sqref="A52"/>
    </sheetView>
  </sheetViews>
  <sheetFormatPr defaultColWidth="8.85546875" defaultRowHeight="15"/>
  <cols>
    <col min="1" max="1" width="20.85546875" style="147" customWidth="1"/>
    <col min="2" max="2" width="21.28515625" style="147" customWidth="1"/>
    <col min="3" max="3" width="10.85546875" style="147" bestFit="1" customWidth="1"/>
    <col min="4" max="4" width="11.42578125" style="147" bestFit="1" customWidth="1"/>
    <col min="5" max="5" width="13.5703125" style="147" bestFit="1" customWidth="1"/>
    <col min="6" max="6" width="9.5703125" style="147" bestFit="1" customWidth="1"/>
    <col min="7" max="7" width="8.85546875" style="147" bestFit="1" customWidth="1"/>
    <col min="8" max="8" width="11.85546875" style="147" customWidth="1"/>
    <col min="9" max="9" width="12.140625" style="147" customWidth="1"/>
    <col min="10" max="10" width="7.28515625" style="147" customWidth="1"/>
    <col min="11" max="11" width="5.42578125" style="147" customWidth="1"/>
    <col min="12" max="12" width="6.42578125" style="147" customWidth="1"/>
    <col min="13" max="13" width="5.140625" style="147" customWidth="1"/>
    <col min="14" max="14" width="10" style="147" bestFit="1" customWidth="1"/>
    <col min="15" max="15" width="12.5703125" style="147" customWidth="1"/>
    <col min="16" max="16" width="11.7109375" style="147" customWidth="1"/>
    <col min="17" max="17" width="11.28515625" style="147" bestFit="1" customWidth="1"/>
    <col min="18" max="16384" width="8.85546875" style="147"/>
  </cols>
  <sheetData>
    <row r="1" spans="1:17" ht="18.75">
      <c r="A1" s="103"/>
      <c r="B1" s="117"/>
      <c r="C1" s="117"/>
      <c r="D1" s="117"/>
      <c r="E1" s="244" t="s">
        <v>135</v>
      </c>
      <c r="F1" s="244"/>
      <c r="G1" s="244"/>
      <c r="H1" s="244"/>
      <c r="I1" s="244"/>
      <c r="J1" s="244"/>
      <c r="K1" s="244"/>
      <c r="L1" s="244"/>
      <c r="M1" s="244"/>
      <c r="N1" s="244"/>
      <c r="O1" s="86"/>
      <c r="P1" s="7" t="s">
        <v>210</v>
      </c>
      <c r="Q1" s="162"/>
    </row>
    <row r="2" spans="1:17" ht="19.5" thickBot="1">
      <c r="A2" s="101"/>
      <c r="B2" s="135"/>
      <c r="C2" s="135"/>
      <c r="D2" s="135"/>
      <c r="E2" s="245" t="s">
        <v>37</v>
      </c>
      <c r="F2" s="245"/>
      <c r="G2" s="245"/>
      <c r="H2" s="245"/>
      <c r="I2" s="245"/>
      <c r="J2" s="245"/>
      <c r="K2" s="245"/>
      <c r="L2" s="245"/>
      <c r="M2" s="245"/>
      <c r="N2" s="245"/>
      <c r="O2" s="16" t="s">
        <v>74</v>
      </c>
      <c r="P2" s="178" t="s">
        <v>219</v>
      </c>
      <c r="Q2" s="161"/>
    </row>
    <row r="3" spans="1:17" ht="15.75" thickBot="1">
      <c r="A3" s="173" t="s">
        <v>64</v>
      </c>
      <c r="B3" s="37"/>
      <c r="C3" s="37"/>
      <c r="D3" s="136"/>
      <c r="E3" s="173" t="s">
        <v>116</v>
      </c>
      <c r="F3" s="37"/>
      <c r="G3" s="37"/>
      <c r="H3" s="37"/>
      <c r="I3" s="136"/>
      <c r="J3" s="173" t="s">
        <v>17</v>
      </c>
      <c r="K3" s="89"/>
      <c r="L3" s="89"/>
      <c r="M3" s="37"/>
      <c r="N3" s="37"/>
      <c r="O3" s="173" t="s">
        <v>85</v>
      </c>
      <c r="P3" s="37"/>
      <c r="Q3" s="136"/>
    </row>
    <row r="4" spans="1:17">
      <c r="A4" s="152" t="s">
        <v>92</v>
      </c>
      <c r="B4" s="95"/>
      <c r="C4" s="95"/>
      <c r="D4" s="125"/>
      <c r="E4" s="150" t="s">
        <v>92</v>
      </c>
      <c r="F4" s="44"/>
      <c r="G4" s="44"/>
      <c r="H4" s="44"/>
      <c r="I4" s="27"/>
      <c r="J4" s="150" t="s">
        <v>92</v>
      </c>
      <c r="K4" s="159"/>
      <c r="L4" s="159"/>
      <c r="M4" s="44"/>
      <c r="N4" s="44"/>
      <c r="O4" s="150" t="s">
        <v>7</v>
      </c>
      <c r="P4" s="44"/>
      <c r="Q4" s="253">
        <v>42036</v>
      </c>
    </row>
    <row r="5" spans="1:17" ht="15.75" thickBot="1">
      <c r="A5" s="14" t="s">
        <v>199</v>
      </c>
      <c r="B5" s="36"/>
      <c r="C5" s="69"/>
      <c r="D5" s="31"/>
      <c r="E5" s="134" t="s">
        <v>199</v>
      </c>
      <c r="F5" s="69"/>
      <c r="G5" s="69"/>
      <c r="H5" s="69"/>
      <c r="I5" s="31"/>
      <c r="J5" s="134" t="s">
        <v>62</v>
      </c>
      <c r="K5" s="36"/>
      <c r="L5" s="36"/>
      <c r="M5" s="69"/>
      <c r="N5" s="69"/>
      <c r="O5" s="152" t="s">
        <v>220</v>
      </c>
      <c r="P5" s="95"/>
      <c r="Q5" s="254">
        <v>42063</v>
      </c>
    </row>
    <row r="6" spans="1:17" ht="15.75" thickBot="1">
      <c r="A6" s="200" t="s">
        <v>80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2"/>
    </row>
    <row r="7" spans="1:17">
      <c r="A7" s="110" t="s">
        <v>40</v>
      </c>
      <c r="B7" s="7" t="s">
        <v>51</v>
      </c>
      <c r="C7" s="205" t="s">
        <v>56</v>
      </c>
      <c r="D7" s="206"/>
      <c r="E7" s="205" t="s">
        <v>100</v>
      </c>
      <c r="F7" s="206"/>
      <c r="G7" s="205" t="s">
        <v>153</v>
      </c>
      <c r="H7" s="206"/>
      <c r="I7" s="205" t="s">
        <v>192</v>
      </c>
      <c r="J7" s="217"/>
      <c r="K7" s="206"/>
      <c r="L7" s="205" t="s">
        <v>110</v>
      </c>
      <c r="M7" s="217"/>
      <c r="N7" s="206"/>
      <c r="O7" s="77" t="s">
        <v>205</v>
      </c>
      <c r="P7" s="97"/>
      <c r="Q7" s="126"/>
    </row>
    <row r="8" spans="1:17">
      <c r="A8" s="80"/>
      <c r="B8" s="152" t="s">
        <v>190</v>
      </c>
      <c r="C8" s="216" t="s">
        <v>143</v>
      </c>
      <c r="D8" s="221"/>
      <c r="E8" s="216"/>
      <c r="F8" s="191"/>
      <c r="G8" s="216"/>
      <c r="H8" s="221"/>
      <c r="I8" s="222"/>
      <c r="J8" s="223"/>
      <c r="K8" s="224"/>
      <c r="L8" s="222" t="s">
        <v>60</v>
      </c>
      <c r="M8" s="223"/>
      <c r="N8" s="224"/>
      <c r="O8" s="81"/>
      <c r="P8" s="144"/>
      <c r="Q8" s="53"/>
    </row>
    <row r="9" spans="1:17" ht="15.75" thickBot="1">
      <c r="A9" s="112">
        <v>1</v>
      </c>
      <c r="B9" s="255">
        <v>9545352</v>
      </c>
      <c r="C9" s="256">
        <v>0</v>
      </c>
      <c r="D9" s="257"/>
      <c r="E9" s="256">
        <v>0</v>
      </c>
      <c r="F9" s="258"/>
      <c r="G9" s="256">
        <f>B9+ E9</f>
        <v>9545352</v>
      </c>
      <c r="H9" s="257"/>
      <c r="I9" s="258">
        <v>9545352</v>
      </c>
      <c r="J9" s="258"/>
      <c r="K9" s="256"/>
      <c r="L9" s="256">
        <v>9545352</v>
      </c>
      <c r="M9" s="258"/>
      <c r="N9" s="257"/>
      <c r="O9" s="240"/>
      <c r="P9" s="241"/>
      <c r="Q9" s="242"/>
    </row>
    <row r="10" spans="1:17" ht="15.75" thickBot="1">
      <c r="A10" s="200" t="s">
        <v>133</v>
      </c>
      <c r="B10" s="201"/>
      <c r="C10" s="201"/>
      <c r="D10" s="201"/>
      <c r="E10" s="201"/>
      <c r="F10" s="201"/>
      <c r="G10" s="201"/>
      <c r="H10" s="202"/>
      <c r="I10" s="261" t="s">
        <v>221</v>
      </c>
      <c r="J10" s="262"/>
      <c r="K10" s="262"/>
      <c r="L10" s="262"/>
      <c r="M10" s="262"/>
      <c r="N10" s="263"/>
      <c r="O10" s="262" t="s">
        <v>222</v>
      </c>
      <c r="P10" s="262"/>
      <c r="Q10" s="263"/>
    </row>
    <row r="11" spans="1:17">
      <c r="A11" s="122"/>
      <c r="B11" s="3"/>
      <c r="C11" s="172" t="s">
        <v>113</v>
      </c>
      <c r="D11" s="62"/>
      <c r="E11" s="172" t="s">
        <v>182</v>
      </c>
      <c r="F11" s="62"/>
      <c r="G11" s="172" t="s">
        <v>207</v>
      </c>
      <c r="H11" s="62"/>
      <c r="I11" s="264" t="s">
        <v>223</v>
      </c>
      <c r="J11" s="265">
        <f>I20/H20</f>
        <v>0.96444985002263506</v>
      </c>
      <c r="K11" s="51"/>
      <c r="L11" s="51"/>
      <c r="M11" s="159"/>
      <c r="N11" s="151"/>
      <c r="O11" s="159"/>
      <c r="P11" s="159"/>
      <c r="Q11" s="151"/>
    </row>
    <row r="12" spans="1:17">
      <c r="A12" s="122"/>
      <c r="B12" s="3"/>
      <c r="C12" s="2" t="s">
        <v>147</v>
      </c>
      <c r="D12" s="153"/>
      <c r="E12" s="2" t="s">
        <v>18</v>
      </c>
      <c r="F12" s="153"/>
      <c r="G12" s="82" t="s">
        <v>199</v>
      </c>
      <c r="H12" s="79"/>
      <c r="I12" s="82" t="s">
        <v>224</v>
      </c>
      <c r="J12" s="266">
        <f>I20/J20</f>
        <v>1.0054661716116899</v>
      </c>
      <c r="K12" s="95"/>
      <c r="L12" s="95"/>
      <c r="M12" s="95"/>
      <c r="N12" s="125"/>
      <c r="O12" s="267" t="s">
        <v>225</v>
      </c>
      <c r="P12" s="268">
        <f>O50/(O20-I20)</f>
        <v>0.86857744117431535</v>
      </c>
      <c r="Q12" s="125"/>
    </row>
    <row r="13" spans="1:17" ht="15.75" thickBot="1">
      <c r="A13" s="122"/>
      <c r="B13" s="3"/>
      <c r="C13" s="259">
        <f>P20</f>
        <v>7054206</v>
      </c>
      <c r="D13" s="153"/>
      <c r="E13" s="260">
        <f>O20</f>
        <v>7120344.0247</v>
      </c>
      <c r="F13" s="61"/>
      <c r="G13" s="260">
        <f>Q20</f>
        <v>66138.024699999951</v>
      </c>
      <c r="H13" s="61"/>
      <c r="I13" s="230" t="s">
        <v>199</v>
      </c>
      <c r="J13" s="231"/>
      <c r="K13" s="231"/>
      <c r="L13" s="231"/>
      <c r="M13" s="231"/>
      <c r="N13" s="143"/>
      <c r="O13" s="174"/>
      <c r="P13" s="174"/>
      <c r="Q13" s="143"/>
    </row>
    <row r="14" spans="1:17" ht="15.75" thickBot="1">
      <c r="A14" s="200" t="s">
        <v>226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2"/>
    </row>
    <row r="15" spans="1:17" ht="15" customHeight="1" thickBot="1">
      <c r="A15" s="209" t="s">
        <v>178</v>
      </c>
      <c r="B15" s="210"/>
      <c r="C15" s="211" t="s">
        <v>114</v>
      </c>
      <c r="D15" s="212"/>
      <c r="E15" s="212"/>
      <c r="F15" s="212"/>
      <c r="G15" s="213"/>
      <c r="H15" s="211" t="s">
        <v>63</v>
      </c>
      <c r="I15" s="212"/>
      <c r="J15" s="212"/>
      <c r="K15" s="212"/>
      <c r="L15" s="212"/>
      <c r="M15" s="212"/>
      <c r="N15" s="213"/>
      <c r="O15" s="211" t="s">
        <v>147</v>
      </c>
      <c r="P15" s="238"/>
      <c r="Q15" s="239"/>
    </row>
    <row r="16" spans="1:17" ht="15.75" thickBot="1">
      <c r="A16" s="214" t="s">
        <v>33</v>
      </c>
      <c r="B16" s="215"/>
      <c r="C16" s="42" t="s">
        <v>142</v>
      </c>
      <c r="D16" s="61"/>
      <c r="E16" s="165" t="s">
        <v>94</v>
      </c>
      <c r="F16" s="167" t="s">
        <v>207</v>
      </c>
      <c r="G16" s="61"/>
      <c r="H16" s="167" t="s">
        <v>142</v>
      </c>
      <c r="I16" s="61"/>
      <c r="J16" s="207" t="s">
        <v>94</v>
      </c>
      <c r="K16" s="208"/>
      <c r="L16" s="218" t="s">
        <v>207</v>
      </c>
      <c r="M16" s="219"/>
      <c r="N16" s="220"/>
      <c r="O16" s="45" t="s">
        <v>172</v>
      </c>
      <c r="P16" s="45" t="s">
        <v>79</v>
      </c>
      <c r="Q16" s="165" t="s">
        <v>207</v>
      </c>
    </row>
    <row r="17" spans="1:17">
      <c r="A17" s="214" t="s">
        <v>72</v>
      </c>
      <c r="B17" s="215"/>
      <c r="C17" s="46" t="s">
        <v>148</v>
      </c>
      <c r="D17" s="165" t="s">
        <v>148</v>
      </c>
      <c r="E17" s="94" t="s">
        <v>87</v>
      </c>
      <c r="F17" s="94"/>
      <c r="G17" s="94"/>
      <c r="H17" s="165" t="s">
        <v>148</v>
      </c>
      <c r="I17" s="165" t="s">
        <v>148</v>
      </c>
      <c r="J17" s="216" t="s">
        <v>87</v>
      </c>
      <c r="K17" s="221"/>
      <c r="L17" s="207"/>
      <c r="M17" s="208"/>
      <c r="N17" s="25"/>
      <c r="O17" s="48"/>
      <c r="P17" s="48"/>
      <c r="Q17" s="94"/>
    </row>
    <row r="18" spans="1:17">
      <c r="A18" s="214" t="s">
        <v>164</v>
      </c>
      <c r="B18" s="215"/>
      <c r="C18" s="141" t="s">
        <v>167</v>
      </c>
      <c r="D18" s="94" t="s">
        <v>162</v>
      </c>
      <c r="E18" s="94" t="s">
        <v>162</v>
      </c>
      <c r="F18" s="94" t="s">
        <v>26</v>
      </c>
      <c r="G18" s="94" t="s">
        <v>129</v>
      </c>
      <c r="H18" s="94" t="s">
        <v>167</v>
      </c>
      <c r="I18" s="94" t="s">
        <v>162</v>
      </c>
      <c r="J18" s="216" t="s">
        <v>162</v>
      </c>
      <c r="K18" s="221"/>
      <c r="L18" s="216" t="s">
        <v>26</v>
      </c>
      <c r="M18" s="221"/>
      <c r="N18" s="94" t="s">
        <v>129</v>
      </c>
      <c r="O18" s="152"/>
      <c r="P18" s="152"/>
      <c r="Q18" s="25"/>
    </row>
    <row r="19" spans="1:17">
      <c r="A19" s="251" t="s">
        <v>29</v>
      </c>
      <c r="B19" s="252"/>
      <c r="C19" s="78" t="s">
        <v>111</v>
      </c>
      <c r="D19" s="157" t="s">
        <v>188</v>
      </c>
      <c r="E19" s="157" t="s">
        <v>43</v>
      </c>
      <c r="F19" s="157" t="s">
        <v>122</v>
      </c>
      <c r="G19" s="157" t="s">
        <v>198</v>
      </c>
      <c r="H19" s="157" t="s">
        <v>54</v>
      </c>
      <c r="I19" s="157" t="s">
        <v>137</v>
      </c>
      <c r="J19" s="203" t="s">
        <v>213</v>
      </c>
      <c r="K19" s="204"/>
      <c r="L19" s="203" t="s">
        <v>10</v>
      </c>
      <c r="M19" s="204"/>
      <c r="N19" s="157" t="s">
        <v>89</v>
      </c>
      <c r="O19" s="145" t="s">
        <v>102</v>
      </c>
      <c r="P19" s="145" t="s">
        <v>181</v>
      </c>
      <c r="Q19" s="157" t="s">
        <v>32</v>
      </c>
    </row>
    <row r="20" spans="1:17" s="270" customFormat="1" ht="18" customHeight="1">
      <c r="A20" s="311" t="s">
        <v>227</v>
      </c>
      <c r="B20" s="312"/>
      <c r="C20" s="313">
        <v>41175.625100000005</v>
      </c>
      <c r="D20" s="314">
        <v>2466.509</v>
      </c>
      <c r="E20" s="315">
        <v>61685.759999999995</v>
      </c>
      <c r="F20" s="287">
        <v>-38709.116100000007</v>
      </c>
      <c r="G20" s="316">
        <v>-59219.250999999997</v>
      </c>
      <c r="H20" s="317">
        <v>4487961.0635000002</v>
      </c>
      <c r="I20" s="314">
        <v>4328413.3746000007</v>
      </c>
      <c r="J20" s="318">
        <v>4304882.1500000004</v>
      </c>
      <c r="K20" s="319"/>
      <c r="L20" s="318">
        <v>-159547.68889999948</v>
      </c>
      <c r="M20" s="320"/>
      <c r="N20" s="321">
        <v>23531.224600000307</v>
      </c>
      <c r="O20" s="322">
        <v>7120344.0247</v>
      </c>
      <c r="P20" s="323">
        <v>7054206</v>
      </c>
      <c r="Q20" s="295">
        <f>O20-P20</f>
        <v>66138.024699999951</v>
      </c>
    </row>
    <row r="21" spans="1:17" s="270" customFormat="1" ht="18" customHeight="1">
      <c r="A21" s="311" t="s">
        <v>228</v>
      </c>
      <c r="B21" s="312"/>
      <c r="C21" s="313">
        <v>2466.509</v>
      </c>
      <c r="D21" s="314">
        <v>2466.509</v>
      </c>
      <c r="E21" s="315">
        <v>1605.94</v>
      </c>
      <c r="F21" s="287">
        <v>0</v>
      </c>
      <c r="G21" s="316">
        <v>860.56899999999996</v>
      </c>
      <c r="H21" s="317">
        <v>199087.46410000001</v>
      </c>
      <c r="I21" s="314">
        <v>199087.46410000001</v>
      </c>
      <c r="J21" s="318">
        <v>137535.09999999998</v>
      </c>
      <c r="K21" s="319"/>
      <c r="L21" s="318">
        <v>0</v>
      </c>
      <c r="M21" s="320"/>
      <c r="N21" s="321">
        <v>61552.364100000035</v>
      </c>
      <c r="O21" s="322">
        <v>470913.79940000002</v>
      </c>
      <c r="P21" s="323">
        <v>404776</v>
      </c>
      <c r="Q21" s="295">
        <f t="shared" ref="Q21:Q49" si="0">O21-P21</f>
        <v>66137.799400000018</v>
      </c>
    </row>
    <row r="22" spans="1:17" ht="18" customHeight="1">
      <c r="A22" s="60" t="s">
        <v>253</v>
      </c>
      <c r="B22" s="155"/>
      <c r="C22" s="271">
        <v>0</v>
      </c>
      <c r="D22" s="272">
        <v>0</v>
      </c>
      <c r="E22" s="273">
        <v>0</v>
      </c>
      <c r="F22" s="274">
        <v>0</v>
      </c>
      <c r="G22" s="275">
        <v>0</v>
      </c>
      <c r="H22" s="276">
        <v>51346.422299999998</v>
      </c>
      <c r="I22" s="272">
        <v>51346.422299999998</v>
      </c>
      <c r="J22" s="277">
        <v>43241.15</v>
      </c>
      <c r="K22" s="278"/>
      <c r="L22" s="277">
        <v>0</v>
      </c>
      <c r="M22" s="279"/>
      <c r="N22" s="280">
        <v>8105.2722999999969</v>
      </c>
      <c r="O22" s="281">
        <v>51346.422299999998</v>
      </c>
      <c r="P22" s="282">
        <v>43241.15</v>
      </c>
      <c r="Q22" s="283">
        <f t="shared" si="0"/>
        <v>8105.2722999999969</v>
      </c>
    </row>
    <row r="23" spans="1:17" ht="18" customHeight="1">
      <c r="A23" s="60" t="s">
        <v>254</v>
      </c>
      <c r="B23" s="155"/>
      <c r="C23" s="271">
        <v>0</v>
      </c>
      <c r="D23" s="272">
        <v>0</v>
      </c>
      <c r="E23" s="273">
        <v>0</v>
      </c>
      <c r="F23" s="274">
        <v>0</v>
      </c>
      <c r="G23" s="275">
        <v>0</v>
      </c>
      <c r="H23" s="276">
        <v>133151.10200000001</v>
      </c>
      <c r="I23" s="272">
        <v>133151.10200000001</v>
      </c>
      <c r="J23" s="277">
        <v>75118.37</v>
      </c>
      <c r="K23" s="278"/>
      <c r="L23" s="277">
        <v>0</v>
      </c>
      <c r="M23" s="279"/>
      <c r="N23" s="280">
        <v>58032.732000000018</v>
      </c>
      <c r="O23" s="281">
        <v>133151.10200000001</v>
      </c>
      <c r="P23" s="282">
        <v>75118</v>
      </c>
      <c r="Q23" s="283">
        <f t="shared" si="0"/>
        <v>58033.102000000014</v>
      </c>
    </row>
    <row r="24" spans="1:17" ht="18" customHeight="1">
      <c r="A24" s="60" t="s">
        <v>255</v>
      </c>
      <c r="B24" s="155"/>
      <c r="C24" s="271">
        <v>2466.509</v>
      </c>
      <c r="D24" s="272">
        <v>2466.509</v>
      </c>
      <c r="E24" s="273">
        <v>1605.94</v>
      </c>
      <c r="F24" s="274">
        <v>0</v>
      </c>
      <c r="G24" s="275">
        <v>860.56899999999996</v>
      </c>
      <c r="H24" s="276">
        <v>14589.9398</v>
      </c>
      <c r="I24" s="272">
        <v>14589.9398</v>
      </c>
      <c r="J24" s="277">
        <v>19175.579999999998</v>
      </c>
      <c r="K24" s="278"/>
      <c r="L24" s="277">
        <v>0</v>
      </c>
      <c r="M24" s="279"/>
      <c r="N24" s="280">
        <v>-4585.640199999998</v>
      </c>
      <c r="O24" s="281">
        <v>32348.804199999999</v>
      </c>
      <c r="P24" s="282">
        <v>32348.804199999999</v>
      </c>
      <c r="Q24" s="283">
        <f t="shared" si="0"/>
        <v>0</v>
      </c>
    </row>
    <row r="25" spans="1:17" ht="18" customHeight="1">
      <c r="A25" s="60" t="s">
        <v>256</v>
      </c>
      <c r="B25" s="155"/>
      <c r="C25" s="271">
        <v>0</v>
      </c>
      <c r="D25" s="272">
        <v>0</v>
      </c>
      <c r="E25" s="273">
        <v>0</v>
      </c>
      <c r="F25" s="274">
        <v>0</v>
      </c>
      <c r="G25" s="275">
        <v>0</v>
      </c>
      <c r="H25" s="276">
        <v>0</v>
      </c>
      <c r="I25" s="272">
        <v>0</v>
      </c>
      <c r="J25" s="277">
        <v>0</v>
      </c>
      <c r="K25" s="278"/>
      <c r="L25" s="277">
        <v>0</v>
      </c>
      <c r="M25" s="279"/>
      <c r="N25" s="280">
        <v>0</v>
      </c>
      <c r="O25" s="281">
        <v>133843.068</v>
      </c>
      <c r="P25" s="282">
        <v>133843.068</v>
      </c>
      <c r="Q25" s="283">
        <f t="shared" si="0"/>
        <v>0</v>
      </c>
    </row>
    <row r="26" spans="1:17" ht="18" customHeight="1">
      <c r="A26" s="60" t="s">
        <v>257</v>
      </c>
      <c r="B26" s="155"/>
      <c r="C26" s="271">
        <v>0</v>
      </c>
      <c r="D26" s="272">
        <v>0</v>
      </c>
      <c r="E26" s="273">
        <v>0</v>
      </c>
      <c r="F26" s="274">
        <v>0</v>
      </c>
      <c r="G26" s="275">
        <v>0</v>
      </c>
      <c r="H26" s="276">
        <v>0</v>
      </c>
      <c r="I26" s="272">
        <v>0</v>
      </c>
      <c r="J26" s="277">
        <v>0</v>
      </c>
      <c r="K26" s="278"/>
      <c r="L26" s="277">
        <v>0</v>
      </c>
      <c r="M26" s="279"/>
      <c r="N26" s="280">
        <v>0</v>
      </c>
      <c r="O26" s="281">
        <v>120224.4029</v>
      </c>
      <c r="P26" s="282">
        <v>120224.4029</v>
      </c>
      <c r="Q26" s="283">
        <f t="shared" si="0"/>
        <v>0</v>
      </c>
    </row>
    <row r="27" spans="1:17" s="270" customFormat="1" ht="18" customHeight="1">
      <c r="A27" s="311" t="s">
        <v>229</v>
      </c>
      <c r="B27" s="312"/>
      <c r="C27" s="313">
        <v>5656.2541000000001</v>
      </c>
      <c r="D27" s="314">
        <v>0</v>
      </c>
      <c r="E27" s="315">
        <v>25456.59</v>
      </c>
      <c r="F27" s="287">
        <v>-5656.2541000000001</v>
      </c>
      <c r="G27" s="316">
        <v>-25456.59</v>
      </c>
      <c r="H27" s="317">
        <v>297740.74120000005</v>
      </c>
      <c r="I27" s="314">
        <v>269176.6581</v>
      </c>
      <c r="J27" s="318">
        <v>334397.29000000004</v>
      </c>
      <c r="K27" s="319"/>
      <c r="L27" s="318">
        <v>-28564.083100000047</v>
      </c>
      <c r="M27" s="320"/>
      <c r="N27" s="321">
        <v>-65220.631900000037</v>
      </c>
      <c r="O27" s="322">
        <v>462570.34040000004</v>
      </c>
      <c r="P27" s="323">
        <v>462570.34040000004</v>
      </c>
      <c r="Q27" s="295">
        <f t="shared" si="0"/>
        <v>0</v>
      </c>
    </row>
    <row r="28" spans="1:17" ht="18" hidden="1" customHeight="1">
      <c r="A28" s="60" t="s">
        <v>230</v>
      </c>
      <c r="B28" s="155"/>
      <c r="C28" s="271">
        <v>5656.2541000000001</v>
      </c>
      <c r="D28" s="272">
        <v>0</v>
      </c>
      <c r="E28" s="273">
        <v>25456.59</v>
      </c>
      <c r="F28" s="274">
        <v>-5656.2541000000001</v>
      </c>
      <c r="G28" s="275">
        <v>-25456.59</v>
      </c>
      <c r="H28" s="276">
        <v>297740.74120000005</v>
      </c>
      <c r="I28" s="272">
        <v>269176.6581</v>
      </c>
      <c r="J28" s="277">
        <v>334397.29000000004</v>
      </c>
      <c r="K28" s="278"/>
      <c r="L28" s="277">
        <v>-28564.083100000047</v>
      </c>
      <c r="M28" s="279"/>
      <c r="N28" s="280">
        <v>-65220.631900000037</v>
      </c>
      <c r="O28" s="281">
        <v>462570.34040000004</v>
      </c>
      <c r="P28" s="282">
        <v>462570.34040000004</v>
      </c>
      <c r="Q28" s="283">
        <f t="shared" si="0"/>
        <v>0</v>
      </c>
    </row>
    <row r="29" spans="1:17" s="270" customFormat="1" ht="18" customHeight="1">
      <c r="A29" s="311" t="s">
        <v>231</v>
      </c>
      <c r="B29" s="312"/>
      <c r="C29" s="313">
        <v>7014.6142</v>
      </c>
      <c r="D29" s="314">
        <v>0</v>
      </c>
      <c r="E29" s="315">
        <v>8704.9300000000021</v>
      </c>
      <c r="F29" s="287">
        <v>-7014.6142</v>
      </c>
      <c r="G29" s="316">
        <v>-8704.9300000000021</v>
      </c>
      <c r="H29" s="317">
        <v>3456219.4638</v>
      </c>
      <c r="I29" s="314">
        <v>3427698.5598999998</v>
      </c>
      <c r="J29" s="318">
        <v>3574588.29</v>
      </c>
      <c r="K29" s="319"/>
      <c r="L29" s="318">
        <v>-28520.903900000267</v>
      </c>
      <c r="M29" s="320"/>
      <c r="N29" s="321">
        <v>-146889.73010000028</v>
      </c>
      <c r="O29" s="322">
        <v>4048061.878</v>
      </c>
      <c r="P29" s="323">
        <v>4048061.878</v>
      </c>
      <c r="Q29" s="295">
        <f t="shared" si="0"/>
        <v>0</v>
      </c>
    </row>
    <row r="30" spans="1:17" ht="18" customHeight="1">
      <c r="A30" s="60" t="s">
        <v>232</v>
      </c>
      <c r="B30" s="155"/>
      <c r="C30" s="271">
        <v>0</v>
      </c>
      <c r="D30" s="272">
        <v>0</v>
      </c>
      <c r="E30" s="273">
        <v>-0.72</v>
      </c>
      <c r="F30" s="274">
        <v>0</v>
      </c>
      <c r="G30" s="275">
        <v>0.72</v>
      </c>
      <c r="H30" s="276">
        <v>413528.87310000003</v>
      </c>
      <c r="I30" s="272">
        <v>413528.87310000003</v>
      </c>
      <c r="J30" s="277">
        <v>331519.52</v>
      </c>
      <c r="K30" s="278"/>
      <c r="L30" s="277">
        <v>0</v>
      </c>
      <c r="M30" s="279"/>
      <c r="N30" s="280">
        <v>82009.353100000008</v>
      </c>
      <c r="O30" s="281">
        <v>413528.87310000003</v>
      </c>
      <c r="P30" s="282">
        <v>413528.87310000003</v>
      </c>
      <c r="Q30" s="283">
        <f t="shared" si="0"/>
        <v>0</v>
      </c>
    </row>
    <row r="31" spans="1:17" ht="18" customHeight="1">
      <c r="A31" s="60" t="s">
        <v>233</v>
      </c>
      <c r="B31" s="155"/>
      <c r="C31" s="271">
        <v>0</v>
      </c>
      <c r="D31" s="272">
        <v>0</v>
      </c>
      <c r="E31" s="273">
        <v>0</v>
      </c>
      <c r="F31" s="274">
        <v>0</v>
      </c>
      <c r="G31" s="275">
        <v>0</v>
      </c>
      <c r="H31" s="276">
        <v>236065.78469999999</v>
      </c>
      <c r="I31" s="272">
        <v>236065.78469999999</v>
      </c>
      <c r="J31" s="277">
        <v>207268.27</v>
      </c>
      <c r="K31" s="278"/>
      <c r="L31" s="277">
        <v>0</v>
      </c>
      <c r="M31" s="279"/>
      <c r="N31" s="280">
        <v>28797.5147</v>
      </c>
      <c r="O31" s="281">
        <v>236065.78469999999</v>
      </c>
      <c r="P31" s="282">
        <v>236065.78469999999</v>
      </c>
      <c r="Q31" s="283">
        <f t="shared" si="0"/>
        <v>0</v>
      </c>
    </row>
    <row r="32" spans="1:17" ht="18" customHeight="1">
      <c r="A32" s="60" t="s">
        <v>234</v>
      </c>
      <c r="B32" s="155"/>
      <c r="C32" s="271">
        <v>0</v>
      </c>
      <c r="D32" s="272">
        <v>0</v>
      </c>
      <c r="E32" s="273">
        <v>0</v>
      </c>
      <c r="F32" s="274">
        <v>0</v>
      </c>
      <c r="G32" s="275">
        <v>0</v>
      </c>
      <c r="H32" s="276">
        <v>49757.6345</v>
      </c>
      <c r="I32" s="272">
        <v>49757.6345</v>
      </c>
      <c r="J32" s="277">
        <v>41357.53</v>
      </c>
      <c r="K32" s="278"/>
      <c r="L32" s="277">
        <v>0</v>
      </c>
      <c r="M32" s="279"/>
      <c r="N32" s="280">
        <v>8400.1045000000013</v>
      </c>
      <c r="O32" s="281">
        <v>49757.6345</v>
      </c>
      <c r="P32" s="282">
        <v>49757.6345</v>
      </c>
      <c r="Q32" s="283">
        <f t="shared" si="0"/>
        <v>0</v>
      </c>
    </row>
    <row r="33" spans="1:17" ht="18" customHeight="1">
      <c r="A33" s="60" t="s">
        <v>235</v>
      </c>
      <c r="B33" s="155"/>
      <c r="C33" s="271">
        <v>7014.6142</v>
      </c>
      <c r="D33" s="272">
        <v>0</v>
      </c>
      <c r="E33" s="273">
        <v>8688.1200000000008</v>
      </c>
      <c r="F33" s="274">
        <v>-7014.6142</v>
      </c>
      <c r="G33" s="275">
        <v>-8688.1200000000008</v>
      </c>
      <c r="H33" s="276">
        <v>1426187.4001</v>
      </c>
      <c r="I33" s="272">
        <v>1397666.4961999999</v>
      </c>
      <c r="J33" s="277">
        <v>1729739</v>
      </c>
      <c r="K33" s="278"/>
      <c r="L33" s="277">
        <v>-28520.903900000034</v>
      </c>
      <c r="M33" s="279"/>
      <c r="N33" s="280">
        <v>-332072.50380000006</v>
      </c>
      <c r="O33" s="281">
        <v>1756171.888</v>
      </c>
      <c r="P33" s="282">
        <v>1756171.888</v>
      </c>
      <c r="Q33" s="283">
        <f t="shared" si="0"/>
        <v>0</v>
      </c>
    </row>
    <row r="34" spans="1:17" ht="18" customHeight="1">
      <c r="A34" s="60" t="s">
        <v>236</v>
      </c>
      <c r="B34" s="155"/>
      <c r="C34" s="271">
        <v>0</v>
      </c>
      <c r="D34" s="272">
        <v>0</v>
      </c>
      <c r="E34" s="273">
        <v>0</v>
      </c>
      <c r="F34" s="274">
        <v>0</v>
      </c>
      <c r="G34" s="275">
        <v>0</v>
      </c>
      <c r="H34" s="276">
        <v>426592.2083</v>
      </c>
      <c r="I34" s="272">
        <v>426592.2083</v>
      </c>
      <c r="J34" s="277">
        <v>417385.79</v>
      </c>
      <c r="K34" s="278"/>
      <c r="L34" s="277">
        <v>0</v>
      </c>
      <c r="M34" s="279"/>
      <c r="N34" s="280">
        <v>9206.4183000000194</v>
      </c>
      <c r="O34" s="281">
        <v>426592.2083</v>
      </c>
      <c r="P34" s="282">
        <v>426592.2083</v>
      </c>
      <c r="Q34" s="283">
        <f t="shared" si="0"/>
        <v>0</v>
      </c>
    </row>
    <row r="35" spans="1:17" ht="18" customHeight="1">
      <c r="A35" s="60" t="s">
        <v>237</v>
      </c>
      <c r="B35" s="155"/>
      <c r="C35" s="271">
        <v>0</v>
      </c>
      <c r="D35" s="272">
        <v>0</v>
      </c>
      <c r="E35" s="273">
        <v>17.53</v>
      </c>
      <c r="F35" s="274">
        <v>0</v>
      </c>
      <c r="G35" s="275">
        <v>-17.53</v>
      </c>
      <c r="H35" s="276">
        <v>737933.9081</v>
      </c>
      <c r="I35" s="272">
        <v>737933.9081</v>
      </c>
      <c r="J35" s="277">
        <v>576465.71000000008</v>
      </c>
      <c r="K35" s="278"/>
      <c r="L35" s="277">
        <v>0</v>
      </c>
      <c r="M35" s="279"/>
      <c r="N35" s="280">
        <v>161468.19809999992</v>
      </c>
      <c r="O35" s="281">
        <v>737933.9081</v>
      </c>
      <c r="P35" s="282">
        <v>737933.9081</v>
      </c>
      <c r="Q35" s="283">
        <f t="shared" si="0"/>
        <v>0</v>
      </c>
    </row>
    <row r="36" spans="1:17" ht="18" customHeight="1">
      <c r="A36" s="60" t="s">
        <v>238</v>
      </c>
      <c r="B36" s="155"/>
      <c r="C36" s="271">
        <v>0</v>
      </c>
      <c r="D36" s="272">
        <v>0</v>
      </c>
      <c r="E36" s="273">
        <v>0</v>
      </c>
      <c r="F36" s="274">
        <v>0</v>
      </c>
      <c r="G36" s="275">
        <v>0</v>
      </c>
      <c r="H36" s="276">
        <v>166153.655</v>
      </c>
      <c r="I36" s="272">
        <v>166153.655</v>
      </c>
      <c r="J36" s="277">
        <v>270852.46999999997</v>
      </c>
      <c r="K36" s="278"/>
      <c r="L36" s="277">
        <v>0</v>
      </c>
      <c r="M36" s="279"/>
      <c r="N36" s="280">
        <v>-104698.81499999997</v>
      </c>
      <c r="O36" s="281">
        <v>166153.655</v>
      </c>
      <c r="P36" s="282">
        <v>166153.655</v>
      </c>
      <c r="Q36" s="283">
        <f t="shared" si="0"/>
        <v>0</v>
      </c>
    </row>
    <row r="37" spans="1:17" ht="18" customHeight="1">
      <c r="A37" s="60" t="s">
        <v>239</v>
      </c>
      <c r="B37" s="155"/>
      <c r="C37" s="271">
        <v>0</v>
      </c>
      <c r="D37" s="272">
        <v>0</v>
      </c>
      <c r="E37" s="273">
        <v>0</v>
      </c>
      <c r="F37" s="274">
        <v>0</v>
      </c>
      <c r="G37" s="275">
        <v>0</v>
      </c>
      <c r="H37" s="276">
        <v>0</v>
      </c>
      <c r="I37" s="272">
        <v>0</v>
      </c>
      <c r="J37" s="277">
        <v>0</v>
      </c>
      <c r="K37" s="278"/>
      <c r="L37" s="277">
        <v>0</v>
      </c>
      <c r="M37" s="279"/>
      <c r="N37" s="280">
        <v>0</v>
      </c>
      <c r="O37" s="281">
        <v>261857.92629999999</v>
      </c>
      <c r="P37" s="282">
        <v>261857.92629999999</v>
      </c>
      <c r="Q37" s="283">
        <f t="shared" si="0"/>
        <v>0</v>
      </c>
    </row>
    <row r="38" spans="1:17" s="270" customFormat="1" ht="18" customHeight="1">
      <c r="A38" s="311" t="s">
        <v>240</v>
      </c>
      <c r="B38" s="312"/>
      <c r="C38" s="313">
        <v>26038.247800000001</v>
      </c>
      <c r="D38" s="314">
        <v>0</v>
      </c>
      <c r="E38" s="315">
        <v>13684.42</v>
      </c>
      <c r="F38" s="287">
        <v>-26038.247800000001</v>
      </c>
      <c r="G38" s="316">
        <v>-13684.42</v>
      </c>
      <c r="H38" s="317">
        <v>199715.02250000002</v>
      </c>
      <c r="I38" s="314">
        <v>97252.320599999992</v>
      </c>
      <c r="J38" s="318">
        <v>76978.69</v>
      </c>
      <c r="K38" s="319"/>
      <c r="L38" s="318">
        <v>-102462.70190000003</v>
      </c>
      <c r="M38" s="320"/>
      <c r="N38" s="321">
        <v>20273.630599999989</v>
      </c>
      <c r="O38" s="322">
        <v>1636345.5411</v>
      </c>
      <c r="P38" s="323">
        <v>1636345.5411</v>
      </c>
      <c r="Q38" s="295">
        <f t="shared" si="0"/>
        <v>0</v>
      </c>
    </row>
    <row r="39" spans="1:17" ht="18" customHeight="1">
      <c r="A39" s="60" t="s">
        <v>241</v>
      </c>
      <c r="B39" s="155"/>
      <c r="C39" s="271">
        <v>26038.247800000001</v>
      </c>
      <c r="D39" s="272">
        <v>0</v>
      </c>
      <c r="E39" s="273">
        <v>13684.42</v>
      </c>
      <c r="F39" s="274">
        <v>-26038.247800000001</v>
      </c>
      <c r="G39" s="275">
        <v>-13684.42</v>
      </c>
      <c r="H39" s="276">
        <v>172516.09850000002</v>
      </c>
      <c r="I39" s="272">
        <v>70053.396599999993</v>
      </c>
      <c r="J39" s="277">
        <v>51812.29</v>
      </c>
      <c r="K39" s="278"/>
      <c r="L39" s="277">
        <v>-102462.70190000003</v>
      </c>
      <c r="M39" s="279"/>
      <c r="N39" s="280">
        <v>18241.106599999992</v>
      </c>
      <c r="O39" s="281">
        <v>1609146.6171000001</v>
      </c>
      <c r="P39" s="282">
        <v>1609146.6171000001</v>
      </c>
      <c r="Q39" s="283">
        <f t="shared" si="0"/>
        <v>0</v>
      </c>
    </row>
    <row r="40" spans="1:17" ht="18" customHeight="1">
      <c r="A40" s="60" t="s">
        <v>242</v>
      </c>
      <c r="B40" s="155"/>
      <c r="C40" s="271">
        <v>0</v>
      </c>
      <c r="D40" s="272">
        <v>0</v>
      </c>
      <c r="E40" s="273">
        <v>0</v>
      </c>
      <c r="F40" s="274">
        <v>0</v>
      </c>
      <c r="G40" s="275">
        <v>0</v>
      </c>
      <c r="H40" s="276">
        <v>27198.923999999999</v>
      </c>
      <c r="I40" s="272">
        <v>27198.923999999999</v>
      </c>
      <c r="J40" s="277">
        <v>25166.400000000001</v>
      </c>
      <c r="K40" s="278"/>
      <c r="L40" s="277">
        <v>0</v>
      </c>
      <c r="M40" s="279"/>
      <c r="N40" s="280">
        <v>2032.5239999999976</v>
      </c>
      <c r="O40" s="281">
        <v>27198.923999999999</v>
      </c>
      <c r="P40" s="282">
        <v>27198.923999999999</v>
      </c>
      <c r="Q40" s="283">
        <f t="shared" si="0"/>
        <v>0</v>
      </c>
    </row>
    <row r="41" spans="1:17" s="270" customFormat="1" ht="18" customHeight="1">
      <c r="A41" s="311" t="s">
        <v>243</v>
      </c>
      <c r="B41" s="312"/>
      <c r="C41" s="313">
        <v>0</v>
      </c>
      <c r="D41" s="314">
        <v>0</v>
      </c>
      <c r="E41" s="315">
        <v>75.08</v>
      </c>
      <c r="F41" s="287">
        <v>0</v>
      </c>
      <c r="G41" s="316">
        <v>-75.08</v>
      </c>
      <c r="H41" s="317">
        <v>155311.41740000001</v>
      </c>
      <c r="I41" s="314">
        <v>155311.41740000001</v>
      </c>
      <c r="J41" s="318">
        <v>125667.7</v>
      </c>
      <c r="K41" s="319"/>
      <c r="L41" s="318">
        <v>0</v>
      </c>
      <c r="M41" s="320"/>
      <c r="N41" s="321">
        <v>29643.717400000009</v>
      </c>
      <c r="O41" s="322">
        <v>155311.41740000001</v>
      </c>
      <c r="P41" s="323">
        <v>155311.41740000001</v>
      </c>
      <c r="Q41" s="295">
        <f t="shared" si="0"/>
        <v>0</v>
      </c>
    </row>
    <row r="42" spans="1:17" s="270" customFormat="1" ht="18" hidden="1" customHeight="1">
      <c r="A42" s="311" t="s">
        <v>244</v>
      </c>
      <c r="B42" s="312"/>
      <c r="C42" s="313">
        <v>0</v>
      </c>
      <c r="D42" s="314">
        <v>0</v>
      </c>
      <c r="E42" s="315">
        <v>75.08</v>
      </c>
      <c r="F42" s="287">
        <v>0</v>
      </c>
      <c r="G42" s="316">
        <v>-75.08</v>
      </c>
      <c r="H42" s="317">
        <v>155311.41740000001</v>
      </c>
      <c r="I42" s="314">
        <v>155311.41740000001</v>
      </c>
      <c r="J42" s="318">
        <v>125667.7</v>
      </c>
      <c r="K42" s="319"/>
      <c r="L42" s="318">
        <v>0</v>
      </c>
      <c r="M42" s="320"/>
      <c r="N42" s="321">
        <v>29643.717400000009</v>
      </c>
      <c r="O42" s="322">
        <v>155311.41740000001</v>
      </c>
      <c r="P42" s="323">
        <v>155311.41740000001</v>
      </c>
      <c r="Q42" s="295">
        <f t="shared" si="0"/>
        <v>0</v>
      </c>
    </row>
    <row r="43" spans="1:17" s="270" customFormat="1" ht="18" customHeight="1">
      <c r="A43" s="311" t="s">
        <v>245</v>
      </c>
      <c r="B43" s="312"/>
      <c r="C43" s="313">
        <v>0</v>
      </c>
      <c r="D43" s="314">
        <v>0</v>
      </c>
      <c r="E43" s="315">
        <v>0</v>
      </c>
      <c r="F43" s="287">
        <v>0</v>
      </c>
      <c r="G43" s="316">
        <v>0</v>
      </c>
      <c r="H43" s="317">
        <v>65416.120699999999</v>
      </c>
      <c r="I43" s="314">
        <v>65416.120699999999</v>
      </c>
      <c r="J43" s="318">
        <v>233.55</v>
      </c>
      <c r="K43" s="319"/>
      <c r="L43" s="318">
        <v>0</v>
      </c>
      <c r="M43" s="320"/>
      <c r="N43" s="321">
        <v>65182.570699999997</v>
      </c>
      <c r="O43" s="322">
        <v>134950.84020000001</v>
      </c>
      <c r="P43" s="323">
        <v>134950.84020000001</v>
      </c>
      <c r="Q43" s="295">
        <f t="shared" si="0"/>
        <v>0</v>
      </c>
    </row>
    <row r="44" spans="1:17" s="270" customFormat="1" ht="18" hidden="1" customHeight="1">
      <c r="A44" s="311" t="s">
        <v>246</v>
      </c>
      <c r="B44" s="312"/>
      <c r="C44" s="313">
        <v>0</v>
      </c>
      <c r="D44" s="314">
        <v>0</v>
      </c>
      <c r="E44" s="315">
        <v>0</v>
      </c>
      <c r="F44" s="287">
        <v>0</v>
      </c>
      <c r="G44" s="316">
        <v>0</v>
      </c>
      <c r="H44" s="317">
        <v>65416.120699999999</v>
      </c>
      <c r="I44" s="314">
        <v>65416.120699999999</v>
      </c>
      <c r="J44" s="318">
        <v>233.55</v>
      </c>
      <c r="K44" s="319"/>
      <c r="L44" s="318">
        <v>0</v>
      </c>
      <c r="M44" s="320"/>
      <c r="N44" s="321">
        <v>65182.570699999997</v>
      </c>
      <c r="O44" s="322">
        <v>134950.84020000001</v>
      </c>
      <c r="P44" s="323">
        <v>134950.84020000001</v>
      </c>
      <c r="Q44" s="295">
        <f t="shared" si="0"/>
        <v>0</v>
      </c>
    </row>
    <row r="45" spans="1:17" s="270" customFormat="1" ht="18" customHeight="1">
      <c r="A45" s="311" t="s">
        <v>247</v>
      </c>
      <c r="B45" s="312"/>
      <c r="C45" s="313">
        <v>0</v>
      </c>
      <c r="D45" s="314">
        <v>0</v>
      </c>
      <c r="E45" s="315">
        <v>12158.8</v>
      </c>
      <c r="F45" s="287">
        <v>0</v>
      </c>
      <c r="G45" s="316">
        <v>-12158.8</v>
      </c>
      <c r="H45" s="317">
        <v>114470.83379999999</v>
      </c>
      <c r="I45" s="314">
        <v>114470.83379999999</v>
      </c>
      <c r="J45" s="318">
        <v>55481.53</v>
      </c>
      <c r="K45" s="319"/>
      <c r="L45" s="318">
        <v>0</v>
      </c>
      <c r="M45" s="320"/>
      <c r="N45" s="321">
        <v>58989.303799999994</v>
      </c>
      <c r="O45" s="322">
        <v>114470.83379999999</v>
      </c>
      <c r="P45" s="323">
        <v>114470.83379999999</v>
      </c>
      <c r="Q45" s="295">
        <f t="shared" si="0"/>
        <v>0</v>
      </c>
    </row>
    <row r="46" spans="1:17" s="270" customFormat="1" ht="18" hidden="1" customHeight="1">
      <c r="A46" s="311" t="s">
        <v>248</v>
      </c>
      <c r="B46" s="312"/>
      <c r="C46" s="313">
        <v>0</v>
      </c>
      <c r="D46" s="314">
        <v>0</v>
      </c>
      <c r="E46" s="315">
        <v>12158.8</v>
      </c>
      <c r="F46" s="287">
        <v>0</v>
      </c>
      <c r="G46" s="316">
        <v>-12158.8</v>
      </c>
      <c r="H46" s="317">
        <v>114470.83379999999</v>
      </c>
      <c r="I46" s="314">
        <v>114470.83379999999</v>
      </c>
      <c r="J46" s="318">
        <v>55481.53</v>
      </c>
      <c r="K46" s="319"/>
      <c r="L46" s="318">
        <v>0</v>
      </c>
      <c r="M46" s="320"/>
      <c r="N46" s="321">
        <v>58989.303799999994</v>
      </c>
      <c r="O46" s="322">
        <v>114470.83379999999</v>
      </c>
      <c r="P46" s="323">
        <v>114470.83379999999</v>
      </c>
      <c r="Q46" s="295">
        <f t="shared" si="0"/>
        <v>0</v>
      </c>
    </row>
    <row r="47" spans="1:17" s="270" customFormat="1" ht="18" customHeight="1">
      <c r="A47" s="311" t="s">
        <v>249</v>
      </c>
      <c r="B47" s="312"/>
      <c r="C47" s="313">
        <v>0</v>
      </c>
      <c r="D47" s="314">
        <v>0</v>
      </c>
      <c r="E47" s="315">
        <v>0</v>
      </c>
      <c r="F47" s="287">
        <v>0</v>
      </c>
      <c r="G47" s="316">
        <v>0</v>
      </c>
      <c r="H47" s="317">
        <v>0</v>
      </c>
      <c r="I47" s="314">
        <v>0</v>
      </c>
      <c r="J47" s="318">
        <v>0</v>
      </c>
      <c r="K47" s="319"/>
      <c r="L47" s="318">
        <v>0</v>
      </c>
      <c r="M47" s="320"/>
      <c r="N47" s="321">
        <v>0</v>
      </c>
      <c r="O47" s="322">
        <v>97719.374400000001</v>
      </c>
      <c r="P47" s="323">
        <v>97719.374400000001</v>
      </c>
      <c r="Q47" s="295">
        <f t="shared" si="0"/>
        <v>0</v>
      </c>
    </row>
    <row r="48" spans="1:17" ht="18" hidden="1" customHeight="1">
      <c r="A48" s="60" t="s">
        <v>250</v>
      </c>
      <c r="B48" s="155"/>
      <c r="C48" s="271">
        <v>0</v>
      </c>
      <c r="D48" s="272">
        <v>0</v>
      </c>
      <c r="E48" s="273">
        <v>0</v>
      </c>
      <c r="F48" s="274">
        <v>0</v>
      </c>
      <c r="G48" s="275">
        <v>0</v>
      </c>
      <c r="H48" s="276">
        <v>0</v>
      </c>
      <c r="I48" s="272">
        <v>0</v>
      </c>
      <c r="J48" s="277">
        <v>0</v>
      </c>
      <c r="K48" s="278"/>
      <c r="L48" s="277">
        <v>0</v>
      </c>
      <c r="M48" s="279"/>
      <c r="N48" s="280">
        <v>0</v>
      </c>
      <c r="O48" s="281">
        <v>97719.374400000001</v>
      </c>
      <c r="P48" s="282">
        <v>97719.374400000001</v>
      </c>
      <c r="Q48" s="283">
        <f t="shared" si="0"/>
        <v>0</v>
      </c>
    </row>
    <row r="49" spans="1:17" s="270" customFormat="1">
      <c r="A49" s="108" t="s">
        <v>251</v>
      </c>
      <c r="B49" s="83"/>
      <c r="C49" s="284">
        <v>41175.625100000005</v>
      </c>
      <c r="D49" s="285">
        <v>2466.509</v>
      </c>
      <c r="E49" s="286">
        <v>61685.759999999995</v>
      </c>
      <c r="F49" s="287">
        <v>-38709.116100000007</v>
      </c>
      <c r="G49" s="288">
        <v>-59219.250999999997</v>
      </c>
      <c r="H49" s="289">
        <v>4487961.0635000002</v>
      </c>
      <c r="I49" s="290">
        <v>4328413.3746000007</v>
      </c>
      <c r="J49" s="291">
        <v>4304882.1500000004</v>
      </c>
      <c r="K49" s="292"/>
      <c r="L49" s="291">
        <v>-159547.68889999948</v>
      </c>
      <c r="M49" s="293"/>
      <c r="N49" s="294">
        <v>23531.224600000307</v>
      </c>
      <c r="O49" s="285">
        <v>7120344.0346999997</v>
      </c>
      <c r="P49" s="289">
        <v>7054206</v>
      </c>
      <c r="Q49" s="295">
        <f t="shared" si="0"/>
        <v>66138.034699999727</v>
      </c>
    </row>
    <row r="50" spans="1:17" s="270" customFormat="1">
      <c r="A50" s="15" t="s">
        <v>252</v>
      </c>
      <c r="B50" s="163"/>
      <c r="C50" s="296"/>
      <c r="D50" s="297"/>
      <c r="E50" s="297"/>
      <c r="F50" s="297"/>
      <c r="G50" s="297"/>
      <c r="H50" s="297"/>
      <c r="I50" s="297"/>
      <c r="J50" s="298"/>
      <c r="K50" s="298"/>
      <c r="L50" s="298"/>
      <c r="M50" s="298"/>
      <c r="N50" s="297"/>
      <c r="O50" s="299">
        <v>2425007.98</v>
      </c>
      <c r="P50" s="296"/>
      <c r="Q50" s="300"/>
    </row>
    <row r="51" spans="1:17" s="270" customFormat="1" ht="15.75" thickBot="1">
      <c r="A51" s="123" t="s">
        <v>258</v>
      </c>
      <c r="B51" s="269"/>
      <c r="C51" s="301">
        <v>41175.625100000005</v>
      </c>
      <c r="D51" s="302">
        <v>2466.509</v>
      </c>
      <c r="E51" s="303">
        <v>61685.759999999995</v>
      </c>
      <c r="F51" s="304">
        <v>-38709.116100000007</v>
      </c>
      <c r="G51" s="305">
        <v>-59219.250999999997</v>
      </c>
      <c r="H51" s="304">
        <v>4487961.0635000002</v>
      </c>
      <c r="I51" s="302">
        <v>4328413.3746000007</v>
      </c>
      <c r="J51" s="306">
        <v>4304882.1500000004</v>
      </c>
      <c r="K51" s="307"/>
      <c r="L51" s="306">
        <v>-159547.68889999948</v>
      </c>
      <c r="M51" s="308"/>
      <c r="N51" s="305">
        <v>23531.224600000307</v>
      </c>
      <c r="O51" s="304">
        <v>9545352.0146999992</v>
      </c>
      <c r="P51" s="309"/>
      <c r="Q51" s="310"/>
    </row>
  </sheetData>
  <mergeCells count="100">
    <mergeCell ref="G8:H8"/>
    <mergeCell ref="L19:M19"/>
    <mergeCell ref="O15:Q15"/>
    <mergeCell ref="A6:Q6"/>
    <mergeCell ref="A10:H10"/>
    <mergeCell ref="O9:Q9"/>
    <mergeCell ref="I9:K9"/>
    <mergeCell ref="E9:F9"/>
    <mergeCell ref="L9:N9"/>
    <mergeCell ref="E7:F7"/>
    <mergeCell ref="I8:K8"/>
    <mergeCell ref="E1:N1"/>
    <mergeCell ref="E2:N2"/>
    <mergeCell ref="C8:D8"/>
    <mergeCell ref="J18:K18"/>
    <mergeCell ref="G9:H9"/>
    <mergeCell ref="L18:M18"/>
    <mergeCell ref="C9:D9"/>
    <mergeCell ref="A19:B19"/>
    <mergeCell ref="J19:K19"/>
    <mergeCell ref="C7:D7"/>
    <mergeCell ref="L17:M17"/>
    <mergeCell ref="A15:B15"/>
    <mergeCell ref="C15:G15"/>
    <mergeCell ref="A18:B18"/>
    <mergeCell ref="G7:H7"/>
    <mergeCell ref="E8:F8"/>
    <mergeCell ref="A16:B16"/>
    <mergeCell ref="I7:K7"/>
    <mergeCell ref="A14:Q14"/>
    <mergeCell ref="L16:N16"/>
    <mergeCell ref="A17:B17"/>
    <mergeCell ref="H15:N15"/>
    <mergeCell ref="J17:K17"/>
    <mergeCell ref="L8:N8"/>
    <mergeCell ref="I13:M13"/>
    <mergeCell ref="L7:N7"/>
    <mergeCell ref="J16:K16"/>
    <mergeCell ref="J20:K20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J27:K27"/>
    <mergeCell ref="L27:M27"/>
    <mergeCell ref="J28:K28"/>
    <mergeCell ref="L28:M28"/>
    <mergeCell ref="J29:K29"/>
    <mergeCell ref="L29:M29"/>
    <mergeCell ref="J30:K30"/>
    <mergeCell ref="L30:M30"/>
    <mergeCell ref="J31:K31"/>
    <mergeCell ref="L31:M31"/>
    <mergeCell ref="J32:K32"/>
    <mergeCell ref="L32:M32"/>
    <mergeCell ref="J33:K33"/>
    <mergeCell ref="L33:M33"/>
    <mergeCell ref="J34:K34"/>
    <mergeCell ref="L34:M34"/>
    <mergeCell ref="J35:K35"/>
    <mergeCell ref="L35:M35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51:K51"/>
    <mergeCell ref="L49:M49"/>
    <mergeCell ref="J49:K49"/>
    <mergeCell ref="L51:M51"/>
  </mergeCells>
  <pageMargins left="0.2" right="0.2" top="0.2" bottom="0.2" header="0.2" footer="0.2"/>
  <pageSetup paperSize="9" scale="75" fitToHeight="100" pageOrder="overThenDown" orientation="landscape" r:id="rId1"/>
  <headerFooter>
    <oddHeader xml:space="preserve">&amp;L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opLeftCell="A4" zoomScale="90" workbookViewId="0">
      <selection activeCell="A4" sqref="A4"/>
    </sheetView>
  </sheetViews>
  <sheetFormatPr defaultRowHeight="15"/>
  <cols>
    <col min="1" max="1" width="28.42578125" style="147" customWidth="1"/>
    <col min="2" max="10" width="13.7109375" style="147" customWidth="1"/>
    <col min="11" max="14" width="7.28515625" style="147" customWidth="1"/>
    <col min="15" max="21" width="13.7109375" style="147" customWidth="1"/>
    <col min="22" max="16384" width="9.140625" style="147"/>
  </cols>
  <sheetData>
    <row r="1" spans="1:21" ht="17.25" customHeight="1">
      <c r="A1" s="147" t="s">
        <v>125</v>
      </c>
      <c r="I1" s="237" t="s">
        <v>103</v>
      </c>
      <c r="J1" s="237"/>
      <c r="K1" s="237"/>
      <c r="L1" s="237"/>
      <c r="M1" s="237"/>
      <c r="N1" s="237"/>
    </row>
    <row r="2" spans="1:21" ht="15.75" thickBot="1">
      <c r="A2" s="147" t="s">
        <v>125</v>
      </c>
      <c r="B2" s="246" t="s">
        <v>61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spans="1:21" ht="18.75">
      <c r="A3" s="147" t="s">
        <v>125</v>
      </c>
      <c r="B3" s="103"/>
      <c r="C3" s="117"/>
      <c r="D3" s="117"/>
      <c r="E3" s="117"/>
      <c r="F3" s="244" t="s">
        <v>135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47"/>
      <c r="S3" s="86"/>
      <c r="T3" s="7" t="s">
        <v>210</v>
      </c>
      <c r="U3" s="162"/>
    </row>
    <row r="4" spans="1:21" ht="19.5" thickBot="1">
      <c r="A4" s="147" t="s">
        <v>125</v>
      </c>
      <c r="B4" s="101"/>
      <c r="C4" s="135"/>
      <c r="D4" s="135"/>
      <c r="E4" s="135"/>
      <c r="F4" s="245" t="s">
        <v>37</v>
      </c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67" t="s">
        <v>154</v>
      </c>
      <c r="S4" s="70" t="s">
        <v>71</v>
      </c>
      <c r="T4" s="4" t="s">
        <v>14</v>
      </c>
      <c r="U4" s="161"/>
    </row>
    <row r="5" spans="1:21" ht="15.75" thickBot="1">
      <c r="A5" s="147" t="s">
        <v>125</v>
      </c>
      <c r="B5" s="173" t="s">
        <v>64</v>
      </c>
      <c r="C5" s="37"/>
      <c r="D5" s="37"/>
      <c r="E5" s="136"/>
      <c r="F5" s="173" t="s">
        <v>116</v>
      </c>
      <c r="G5" s="37"/>
      <c r="H5" s="37"/>
      <c r="I5" s="37"/>
      <c r="J5" s="136"/>
      <c r="K5" s="173" t="s">
        <v>17</v>
      </c>
      <c r="L5" s="89"/>
      <c r="M5" s="89"/>
      <c r="N5" s="37"/>
      <c r="O5" s="37"/>
      <c r="P5" s="37"/>
      <c r="Q5" s="37"/>
      <c r="R5" s="136"/>
      <c r="S5" s="173" t="s">
        <v>85</v>
      </c>
      <c r="T5" s="37"/>
      <c r="U5" s="136"/>
    </row>
    <row r="6" spans="1:21">
      <c r="A6" s="147" t="s">
        <v>125</v>
      </c>
      <c r="B6" s="152" t="s">
        <v>92</v>
      </c>
      <c r="C6" s="95"/>
      <c r="D6" s="95"/>
      <c r="E6" s="125"/>
      <c r="F6" s="150" t="s">
        <v>92</v>
      </c>
      <c r="G6" s="44"/>
      <c r="H6" s="44"/>
      <c r="I6" s="44"/>
      <c r="J6" s="27"/>
      <c r="K6" s="150" t="s">
        <v>92</v>
      </c>
      <c r="L6" s="159"/>
      <c r="M6" s="159"/>
      <c r="N6" s="44"/>
      <c r="O6" s="44"/>
      <c r="P6" s="44"/>
      <c r="Q6" s="44"/>
      <c r="R6" s="27"/>
      <c r="S6" s="150" t="s">
        <v>7</v>
      </c>
      <c r="T6" s="44"/>
      <c r="U6" s="27"/>
    </row>
    <row r="7" spans="1:21" ht="15.75" thickBot="1">
      <c r="A7" s="147" t="s">
        <v>125</v>
      </c>
      <c r="B7" s="64" t="s">
        <v>214</v>
      </c>
      <c r="C7" s="36"/>
      <c r="D7" s="69"/>
      <c r="E7" s="31"/>
      <c r="F7" s="168" t="s">
        <v>28</v>
      </c>
      <c r="G7" s="69"/>
      <c r="H7" s="69"/>
      <c r="I7" s="69"/>
      <c r="J7" s="31"/>
      <c r="K7" s="168" t="s">
        <v>208</v>
      </c>
      <c r="L7" s="36"/>
      <c r="M7" s="36"/>
      <c r="N7" s="69"/>
      <c r="O7" s="69"/>
      <c r="P7" s="69"/>
      <c r="Q7" s="69"/>
      <c r="R7" s="31"/>
      <c r="S7" s="170"/>
      <c r="T7" s="95"/>
      <c r="U7" s="98"/>
    </row>
    <row r="8" spans="1:21" ht="15.75" thickBot="1">
      <c r="A8" s="147" t="s">
        <v>125</v>
      </c>
      <c r="B8" s="150" t="s">
        <v>156</v>
      </c>
      <c r="C8" s="44"/>
      <c r="D8" s="44"/>
      <c r="E8" s="27"/>
      <c r="F8" s="150" t="s">
        <v>69</v>
      </c>
      <c r="G8" s="44"/>
      <c r="H8" s="44"/>
      <c r="I8" s="44"/>
      <c r="J8" s="27"/>
      <c r="K8" s="150" t="s">
        <v>157</v>
      </c>
      <c r="L8" s="159"/>
      <c r="M8" s="159"/>
      <c r="N8" s="44"/>
      <c r="O8" s="44"/>
      <c r="P8" s="44"/>
      <c r="Q8" s="44"/>
      <c r="R8" s="44"/>
      <c r="S8" s="52" t="s">
        <v>155</v>
      </c>
      <c r="T8" s="33"/>
      <c r="U8" s="50"/>
    </row>
    <row r="9" spans="1:21" ht="15.75" thickBot="1">
      <c r="A9" s="147" t="s">
        <v>125</v>
      </c>
      <c r="B9" s="38" t="s">
        <v>204</v>
      </c>
      <c r="C9" s="28"/>
      <c r="D9" s="95"/>
      <c r="E9" s="125"/>
      <c r="F9" s="168" t="s">
        <v>177</v>
      </c>
      <c r="G9" s="69"/>
      <c r="H9" s="69"/>
      <c r="I9" s="69"/>
      <c r="J9" s="31"/>
      <c r="K9" s="168" t="s">
        <v>96</v>
      </c>
      <c r="L9" s="10"/>
      <c r="M9" s="10"/>
      <c r="N9" s="10"/>
      <c r="O9" s="69"/>
      <c r="P9" s="69"/>
      <c r="Q9" s="69"/>
      <c r="R9" s="31"/>
      <c r="S9" s="152" t="s">
        <v>34</v>
      </c>
      <c r="T9" s="95"/>
      <c r="U9" s="125"/>
    </row>
    <row r="10" spans="1:21">
      <c r="A10" s="147" t="s">
        <v>125</v>
      </c>
      <c r="B10" s="30"/>
      <c r="C10" s="95"/>
      <c r="D10" s="95"/>
      <c r="E10" s="125"/>
      <c r="F10" s="150" t="s">
        <v>149</v>
      </c>
      <c r="G10" s="44"/>
      <c r="H10" s="27"/>
      <c r="I10" s="150" t="s">
        <v>217</v>
      </c>
      <c r="J10" s="27"/>
      <c r="K10" s="150" t="s">
        <v>120</v>
      </c>
      <c r="L10" s="150"/>
      <c r="M10" s="159"/>
      <c r="N10" s="44"/>
      <c r="O10" s="44"/>
      <c r="P10" s="44"/>
      <c r="Q10" s="44"/>
      <c r="R10" s="27"/>
      <c r="S10" s="30"/>
      <c r="T10" s="95"/>
      <c r="U10" s="125"/>
    </row>
    <row r="11" spans="1:21" ht="15.75" thickBot="1">
      <c r="A11" s="147" t="s">
        <v>125</v>
      </c>
      <c r="B11" s="21"/>
      <c r="C11" s="69"/>
      <c r="D11" s="69"/>
      <c r="E11" s="31"/>
      <c r="F11" s="168" t="s">
        <v>0</v>
      </c>
      <c r="G11" s="69"/>
      <c r="H11" s="31"/>
      <c r="I11" s="168" t="s">
        <v>140</v>
      </c>
      <c r="J11" s="31"/>
      <c r="K11" s="84" t="s">
        <v>161</v>
      </c>
      <c r="L11" s="11" t="s">
        <v>175</v>
      </c>
      <c r="M11" s="11" t="s">
        <v>196</v>
      </c>
      <c r="N11" s="32" t="s">
        <v>211</v>
      </c>
      <c r="O11" s="71" t="s">
        <v>11</v>
      </c>
      <c r="P11" s="8" t="s">
        <v>124</v>
      </c>
      <c r="Q11" s="88"/>
      <c r="R11" s="74"/>
      <c r="S11" s="52" t="s">
        <v>41</v>
      </c>
      <c r="T11" s="33"/>
      <c r="U11" s="50"/>
    </row>
    <row r="12" spans="1:21" ht="15.75" thickBot="1">
      <c r="A12" s="147" t="s">
        <v>125</v>
      </c>
      <c r="B12" s="200" t="s">
        <v>80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2"/>
    </row>
    <row r="13" spans="1:21">
      <c r="A13" s="147" t="s">
        <v>125</v>
      </c>
      <c r="B13" s="110" t="s">
        <v>40</v>
      </c>
      <c r="C13" s="7" t="s">
        <v>51</v>
      </c>
      <c r="D13" s="205" t="s">
        <v>56</v>
      </c>
      <c r="E13" s="206"/>
      <c r="F13" s="205" t="s">
        <v>100</v>
      </c>
      <c r="G13" s="206"/>
      <c r="H13" s="205" t="s">
        <v>153</v>
      </c>
      <c r="I13" s="206"/>
      <c r="J13" s="205" t="s">
        <v>192</v>
      </c>
      <c r="K13" s="217"/>
      <c r="L13" s="206"/>
      <c r="M13" s="205" t="s">
        <v>110</v>
      </c>
      <c r="N13" s="217"/>
      <c r="O13" s="206"/>
      <c r="P13" s="225" t="s">
        <v>50</v>
      </c>
      <c r="Q13" s="226"/>
      <c r="R13" s="227"/>
      <c r="S13" s="77" t="s">
        <v>205</v>
      </c>
      <c r="T13" s="97"/>
      <c r="U13" s="126"/>
    </row>
    <row r="14" spans="1:21">
      <c r="A14" s="147" t="s">
        <v>125</v>
      </c>
      <c r="B14" s="80"/>
      <c r="C14" s="152" t="s">
        <v>190</v>
      </c>
      <c r="D14" s="216" t="s">
        <v>143</v>
      </c>
      <c r="E14" s="221"/>
      <c r="F14" s="216"/>
      <c r="G14" s="191"/>
      <c r="H14" s="216"/>
      <c r="I14" s="221"/>
      <c r="J14" s="222"/>
      <c r="K14" s="223"/>
      <c r="L14" s="224"/>
      <c r="M14" s="222" t="s">
        <v>60</v>
      </c>
      <c r="N14" s="223"/>
      <c r="O14" s="224"/>
      <c r="P14" s="146"/>
      <c r="Q14" s="92"/>
      <c r="R14" s="92"/>
      <c r="S14" s="81"/>
      <c r="T14" s="144"/>
      <c r="U14" s="53"/>
    </row>
    <row r="15" spans="1:21" ht="15.75" thickBot="1">
      <c r="A15" s="147" t="s">
        <v>125</v>
      </c>
      <c r="B15" s="112" t="s">
        <v>67</v>
      </c>
      <c r="C15" s="112" t="s">
        <v>77</v>
      </c>
      <c r="D15" s="228" t="s">
        <v>90</v>
      </c>
      <c r="E15" s="243"/>
      <c r="F15" s="228" t="s">
        <v>93</v>
      </c>
      <c r="G15" s="229"/>
      <c r="H15" s="228" t="s">
        <v>146</v>
      </c>
      <c r="I15" s="243"/>
      <c r="J15" s="229" t="s">
        <v>193</v>
      </c>
      <c r="K15" s="229"/>
      <c r="L15" s="228"/>
      <c r="M15" s="228" t="s">
        <v>73</v>
      </c>
      <c r="N15" s="229"/>
      <c r="O15" s="243"/>
      <c r="P15" s="228" t="s">
        <v>19</v>
      </c>
      <c r="Q15" s="229"/>
      <c r="R15" s="229"/>
      <c r="S15" s="240" t="s">
        <v>86</v>
      </c>
      <c r="T15" s="241"/>
      <c r="U15" s="242"/>
    </row>
    <row r="16" spans="1:21" ht="15.75" thickBot="1">
      <c r="A16" s="147" t="s">
        <v>125</v>
      </c>
      <c r="B16" s="200" t="s">
        <v>133</v>
      </c>
      <c r="C16" s="201"/>
      <c r="D16" s="201"/>
      <c r="E16" s="201"/>
      <c r="F16" s="201"/>
      <c r="G16" s="201"/>
      <c r="H16" s="201"/>
      <c r="I16" s="202"/>
      <c r="J16" s="200" t="s">
        <v>42</v>
      </c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2"/>
    </row>
    <row r="17" spans="1:21">
      <c r="A17" s="147" t="s">
        <v>125</v>
      </c>
      <c r="B17" s="122"/>
      <c r="C17" s="3"/>
      <c r="D17" s="172" t="s">
        <v>113</v>
      </c>
      <c r="E17" s="62"/>
      <c r="F17" s="172" t="s">
        <v>182</v>
      </c>
      <c r="G17" s="62"/>
      <c r="H17" s="172" t="s">
        <v>207</v>
      </c>
      <c r="I17" s="62"/>
      <c r="J17" s="150" t="s">
        <v>187</v>
      </c>
      <c r="K17" s="51" t="s">
        <v>1</v>
      </c>
      <c r="L17" s="51"/>
      <c r="M17" s="51"/>
      <c r="N17" s="159"/>
      <c r="O17" s="151"/>
      <c r="P17" s="150" t="s">
        <v>58</v>
      </c>
      <c r="Q17" s="159"/>
      <c r="R17" s="159"/>
      <c r="S17" s="159"/>
      <c r="T17" s="159"/>
      <c r="U17" s="151"/>
    </row>
    <row r="18" spans="1:21">
      <c r="A18" s="147" t="s">
        <v>125</v>
      </c>
      <c r="B18" s="122"/>
      <c r="C18" s="3"/>
      <c r="D18" s="2" t="s">
        <v>147</v>
      </c>
      <c r="E18" s="153"/>
      <c r="F18" s="2" t="s">
        <v>18</v>
      </c>
      <c r="G18" s="153"/>
      <c r="H18" s="82" t="s">
        <v>199</v>
      </c>
      <c r="I18" s="79"/>
      <c r="J18" s="170"/>
      <c r="K18" s="95"/>
      <c r="L18" s="95"/>
      <c r="M18" s="95"/>
      <c r="N18" s="95"/>
      <c r="O18" s="125"/>
      <c r="P18" s="170"/>
      <c r="Q18" s="28"/>
      <c r="R18" s="28"/>
      <c r="S18" s="95"/>
      <c r="T18" s="95"/>
      <c r="U18" s="125"/>
    </row>
    <row r="19" spans="1:21" ht="15.75" thickBot="1">
      <c r="A19" s="147" t="s">
        <v>125</v>
      </c>
      <c r="B19" s="122"/>
      <c r="C19" s="3"/>
      <c r="D19" s="85" t="s">
        <v>29</v>
      </c>
      <c r="E19" s="153"/>
      <c r="F19" s="167" t="s">
        <v>111</v>
      </c>
      <c r="G19" s="61"/>
      <c r="H19" s="167" t="s">
        <v>188</v>
      </c>
      <c r="I19" s="61"/>
      <c r="J19" s="230" t="s">
        <v>136</v>
      </c>
      <c r="K19" s="231"/>
      <c r="L19" s="231"/>
      <c r="M19" s="231"/>
      <c r="N19" s="231"/>
      <c r="O19" s="143"/>
      <c r="P19" s="230" t="s">
        <v>195</v>
      </c>
      <c r="Q19" s="231"/>
      <c r="R19" s="231"/>
      <c r="S19" s="174"/>
      <c r="T19" s="174"/>
      <c r="U19" s="143"/>
    </row>
    <row r="20" spans="1:21" ht="15.75" thickBot="1">
      <c r="A20" s="147" t="s">
        <v>125</v>
      </c>
      <c r="B20" s="205" t="s">
        <v>53</v>
      </c>
      <c r="C20" s="206"/>
      <c r="D20" s="169" t="s">
        <v>150</v>
      </c>
      <c r="E20" s="116"/>
      <c r="F20" s="118"/>
      <c r="G20" s="121"/>
      <c r="H20" s="118"/>
      <c r="I20" s="121"/>
      <c r="J20" s="150" t="s">
        <v>121</v>
      </c>
      <c r="K20" s="44"/>
      <c r="L20" s="44"/>
      <c r="M20" s="44"/>
      <c r="N20" s="44"/>
      <c r="O20" s="44"/>
      <c r="P20" s="44"/>
      <c r="Q20" s="44"/>
      <c r="R20" s="27"/>
      <c r="S20" s="150" t="s">
        <v>194</v>
      </c>
      <c r="T20" s="34" t="s">
        <v>11</v>
      </c>
      <c r="U20" s="27"/>
    </row>
    <row r="21" spans="1:21" ht="15.75" thickBot="1">
      <c r="A21" s="147" t="s">
        <v>125</v>
      </c>
      <c r="B21" s="249" t="s">
        <v>185</v>
      </c>
      <c r="C21" s="250"/>
      <c r="D21" s="169" t="s">
        <v>183</v>
      </c>
      <c r="E21" s="116"/>
      <c r="F21" s="122"/>
      <c r="G21" s="40"/>
      <c r="H21" s="122"/>
      <c r="I21" s="40"/>
      <c r="J21" s="30"/>
      <c r="K21" s="95"/>
      <c r="L21" s="95"/>
      <c r="M21" s="95"/>
      <c r="N21" s="95"/>
      <c r="O21" s="95"/>
      <c r="P21" s="95"/>
      <c r="Q21" s="95"/>
      <c r="R21" s="125"/>
      <c r="S21" s="152"/>
      <c r="T21" s="95"/>
      <c r="U21" s="125"/>
    </row>
    <row r="22" spans="1:21" ht="15.75" thickBot="1">
      <c r="A22" s="147" t="s">
        <v>125</v>
      </c>
      <c r="B22" s="247" t="s">
        <v>105</v>
      </c>
      <c r="C22" s="248"/>
      <c r="D22" s="75" t="s">
        <v>97</v>
      </c>
      <c r="E22" s="1"/>
      <c r="F22" s="160" t="s">
        <v>118</v>
      </c>
      <c r="G22" s="116"/>
      <c r="H22" s="160" t="s">
        <v>66</v>
      </c>
      <c r="I22" s="116"/>
      <c r="J22" s="69"/>
      <c r="K22" s="69"/>
      <c r="L22" s="69"/>
      <c r="M22" s="69"/>
      <c r="N22" s="69"/>
      <c r="O22" s="69"/>
      <c r="P22" s="69"/>
      <c r="Q22" s="69"/>
      <c r="R22" s="31"/>
      <c r="S22" s="21"/>
      <c r="T22" s="69"/>
      <c r="U22" s="31"/>
    </row>
    <row r="23" spans="1:21" ht="15.75" thickBot="1">
      <c r="A23" s="147" t="s">
        <v>125</v>
      </c>
      <c r="B23" s="200" t="s">
        <v>46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2"/>
    </row>
    <row r="24" spans="1:21" ht="15.75" thickBot="1">
      <c r="A24" s="147" t="s">
        <v>125</v>
      </c>
      <c r="B24" s="209" t="s">
        <v>95</v>
      </c>
      <c r="C24" s="210"/>
      <c r="D24" s="211" t="s">
        <v>114</v>
      </c>
      <c r="E24" s="212"/>
      <c r="F24" s="212"/>
      <c r="G24" s="212"/>
      <c r="H24" s="213"/>
      <c r="I24" s="211" t="s">
        <v>63</v>
      </c>
      <c r="J24" s="212"/>
      <c r="K24" s="212"/>
      <c r="L24" s="212"/>
      <c r="M24" s="212"/>
      <c r="N24" s="212"/>
      <c r="O24" s="213"/>
      <c r="P24" s="232" t="s">
        <v>76</v>
      </c>
      <c r="Q24" s="233"/>
      <c r="R24" s="234"/>
      <c r="S24" s="211" t="s">
        <v>147</v>
      </c>
      <c r="T24" s="238"/>
      <c r="U24" s="239"/>
    </row>
    <row r="25" spans="1:21" ht="15.75" thickBot="1">
      <c r="A25" s="147" t="s">
        <v>125</v>
      </c>
      <c r="B25" s="214"/>
      <c r="C25" s="215"/>
      <c r="D25" s="42" t="s">
        <v>142</v>
      </c>
      <c r="E25" s="61"/>
      <c r="F25" s="165" t="s">
        <v>94</v>
      </c>
      <c r="G25" s="167" t="s">
        <v>207</v>
      </c>
      <c r="H25" s="61"/>
      <c r="I25" s="167" t="s">
        <v>142</v>
      </c>
      <c r="J25" s="61"/>
      <c r="K25" s="207" t="s">
        <v>94</v>
      </c>
      <c r="L25" s="208"/>
      <c r="M25" s="218" t="s">
        <v>207</v>
      </c>
      <c r="N25" s="219"/>
      <c r="O25" s="220"/>
      <c r="P25" s="235"/>
      <c r="Q25" s="236"/>
      <c r="R25" s="236"/>
      <c r="S25" s="45" t="s">
        <v>172</v>
      </c>
      <c r="T25" s="45" t="s">
        <v>79</v>
      </c>
      <c r="U25" s="165" t="s">
        <v>207</v>
      </c>
    </row>
    <row r="26" spans="1:21">
      <c r="A26" s="147" t="s">
        <v>125</v>
      </c>
      <c r="B26" s="214"/>
      <c r="C26" s="215"/>
      <c r="D26" s="46" t="s">
        <v>148</v>
      </c>
      <c r="E26" s="165" t="s">
        <v>148</v>
      </c>
      <c r="F26" s="94" t="s">
        <v>87</v>
      </c>
      <c r="G26" s="94"/>
      <c r="H26" s="94"/>
      <c r="I26" s="165" t="s">
        <v>148</v>
      </c>
      <c r="J26" s="165" t="s">
        <v>148</v>
      </c>
      <c r="K26" s="216" t="s">
        <v>87</v>
      </c>
      <c r="L26" s="221"/>
      <c r="M26" s="207"/>
      <c r="N26" s="208"/>
      <c r="O26" s="25"/>
      <c r="P26" s="165" t="s">
        <v>129</v>
      </c>
      <c r="Q26" s="165" t="s">
        <v>26</v>
      </c>
      <c r="R26" s="45"/>
      <c r="S26" s="48"/>
      <c r="T26" s="48"/>
      <c r="U26" s="94"/>
    </row>
    <row r="27" spans="1:21">
      <c r="A27" s="147" t="s">
        <v>125</v>
      </c>
      <c r="B27" s="214" t="s">
        <v>164</v>
      </c>
      <c r="C27" s="215"/>
      <c r="D27" s="141" t="s">
        <v>167</v>
      </c>
      <c r="E27" s="94" t="s">
        <v>162</v>
      </c>
      <c r="F27" s="94" t="s">
        <v>162</v>
      </c>
      <c r="G27" s="94" t="s">
        <v>26</v>
      </c>
      <c r="H27" s="94" t="s">
        <v>129</v>
      </c>
      <c r="I27" s="94" t="s">
        <v>167</v>
      </c>
      <c r="J27" s="94" t="s">
        <v>162</v>
      </c>
      <c r="K27" s="216" t="s">
        <v>162</v>
      </c>
      <c r="L27" s="221"/>
      <c r="M27" s="216" t="s">
        <v>26</v>
      </c>
      <c r="N27" s="221"/>
      <c r="O27" s="94" t="s">
        <v>129</v>
      </c>
      <c r="P27" s="94" t="s">
        <v>207</v>
      </c>
      <c r="Q27" s="94" t="s">
        <v>207</v>
      </c>
      <c r="R27" s="48" t="s">
        <v>59</v>
      </c>
      <c r="S27" s="152"/>
      <c r="T27" s="152"/>
      <c r="U27" s="25"/>
    </row>
    <row r="28" spans="1:21">
      <c r="A28" s="147" t="s">
        <v>125</v>
      </c>
      <c r="B28" s="251" t="s">
        <v>29</v>
      </c>
      <c r="C28" s="252"/>
      <c r="D28" s="78" t="s">
        <v>111</v>
      </c>
      <c r="E28" s="157" t="s">
        <v>188</v>
      </c>
      <c r="F28" s="157" t="s">
        <v>43</v>
      </c>
      <c r="G28" s="157" t="s">
        <v>122</v>
      </c>
      <c r="H28" s="157" t="s">
        <v>198</v>
      </c>
      <c r="I28" s="157" t="s">
        <v>54</v>
      </c>
      <c r="J28" s="157" t="s">
        <v>137</v>
      </c>
      <c r="K28" s="203" t="s">
        <v>213</v>
      </c>
      <c r="L28" s="204"/>
      <c r="M28" s="203" t="s">
        <v>10</v>
      </c>
      <c r="N28" s="204"/>
      <c r="O28" s="157" t="s">
        <v>89</v>
      </c>
      <c r="P28" s="157" t="s">
        <v>39</v>
      </c>
      <c r="Q28" s="157" t="s">
        <v>117</v>
      </c>
      <c r="R28" s="145" t="s">
        <v>23</v>
      </c>
      <c r="S28" s="145" t="s">
        <v>102</v>
      </c>
      <c r="T28" s="145" t="s">
        <v>181</v>
      </c>
      <c r="U28" s="157" t="s">
        <v>32</v>
      </c>
    </row>
    <row r="29" spans="1:21" ht="18" customHeight="1">
      <c r="A29" s="18" t="s">
        <v>176</v>
      </c>
      <c r="B29" s="60" t="s">
        <v>52</v>
      </c>
      <c r="C29" s="155"/>
      <c r="D29" s="90" t="s">
        <v>119</v>
      </c>
      <c r="E29" s="128" t="s">
        <v>141</v>
      </c>
      <c r="F29" s="9" t="s">
        <v>159</v>
      </c>
      <c r="G29" s="148" t="s">
        <v>101</v>
      </c>
      <c r="H29" s="73" t="s">
        <v>132</v>
      </c>
      <c r="I29" s="59" t="s">
        <v>91</v>
      </c>
      <c r="J29" s="128" t="s">
        <v>160</v>
      </c>
      <c r="K29" s="187" t="s">
        <v>4</v>
      </c>
      <c r="L29" s="188"/>
      <c r="M29" s="187" t="s">
        <v>212</v>
      </c>
      <c r="N29" s="195"/>
      <c r="O29" s="154" t="s">
        <v>44</v>
      </c>
      <c r="P29" s="55" t="s">
        <v>99</v>
      </c>
      <c r="Q29" s="104" t="s">
        <v>170</v>
      </c>
      <c r="R29" s="131" t="s">
        <v>25</v>
      </c>
      <c r="S29" s="76" t="s">
        <v>21</v>
      </c>
      <c r="T29" s="138" t="s">
        <v>22</v>
      </c>
      <c r="U29" s="23" t="s">
        <v>144</v>
      </c>
    </row>
    <row r="30" spans="1:21">
      <c r="A30" s="144" t="s">
        <v>112</v>
      </c>
      <c r="B30" s="26" t="s">
        <v>152</v>
      </c>
      <c r="C30" s="175"/>
      <c r="D30" s="90" t="s">
        <v>119</v>
      </c>
      <c r="E30" s="127" t="s">
        <v>141</v>
      </c>
      <c r="F30" s="9" t="s">
        <v>159</v>
      </c>
      <c r="G30" s="148" t="s">
        <v>101</v>
      </c>
      <c r="H30" s="133" t="s">
        <v>132</v>
      </c>
      <c r="I30" s="138" t="s">
        <v>91</v>
      </c>
      <c r="J30" s="127" t="s">
        <v>160</v>
      </c>
      <c r="K30" s="187" t="s">
        <v>4</v>
      </c>
      <c r="L30" s="188"/>
      <c r="M30" s="187" t="s">
        <v>212</v>
      </c>
      <c r="N30" s="195"/>
      <c r="O30" s="93" t="s">
        <v>44</v>
      </c>
      <c r="P30" s="55" t="s">
        <v>99</v>
      </c>
      <c r="Q30" s="104" t="s">
        <v>170</v>
      </c>
      <c r="R30" s="131" t="s">
        <v>25</v>
      </c>
      <c r="S30" s="177" t="s">
        <v>21</v>
      </c>
      <c r="T30" s="138" t="s">
        <v>22</v>
      </c>
      <c r="U30" s="23" t="s">
        <v>144</v>
      </c>
    </row>
    <row r="31" spans="1:21">
      <c r="A31" s="144" t="s">
        <v>200</v>
      </c>
      <c r="B31" s="26" t="s">
        <v>68</v>
      </c>
      <c r="C31" s="175"/>
      <c r="D31" s="90" t="s">
        <v>119</v>
      </c>
      <c r="E31" s="127" t="s">
        <v>141</v>
      </c>
      <c r="F31" s="9" t="s">
        <v>159</v>
      </c>
      <c r="G31" s="148" t="s">
        <v>101</v>
      </c>
      <c r="H31" s="133" t="s">
        <v>132</v>
      </c>
      <c r="I31" s="138" t="s">
        <v>91</v>
      </c>
      <c r="J31" s="127" t="s">
        <v>160</v>
      </c>
      <c r="K31" s="187" t="s">
        <v>4</v>
      </c>
      <c r="L31" s="188"/>
      <c r="M31" s="187" t="s">
        <v>212</v>
      </c>
      <c r="N31" s="195"/>
      <c r="O31" s="93" t="s">
        <v>44</v>
      </c>
      <c r="P31" s="55" t="s">
        <v>99</v>
      </c>
      <c r="Q31" s="104" t="s">
        <v>170</v>
      </c>
      <c r="R31" s="131" t="s">
        <v>25</v>
      </c>
      <c r="S31" s="177" t="s">
        <v>21</v>
      </c>
      <c r="T31" s="138" t="s">
        <v>22</v>
      </c>
      <c r="U31" s="23" t="s">
        <v>144</v>
      </c>
    </row>
    <row r="32" spans="1:21">
      <c r="A32" s="144" t="s">
        <v>36</v>
      </c>
      <c r="B32" s="26" t="s">
        <v>197</v>
      </c>
      <c r="C32" s="175"/>
      <c r="D32" s="5"/>
      <c r="E32" s="56"/>
      <c r="F32" s="56"/>
      <c r="G32" s="56"/>
      <c r="H32" s="56"/>
      <c r="I32" s="56"/>
      <c r="J32" s="56"/>
      <c r="K32" s="149"/>
      <c r="L32" s="149"/>
      <c r="M32" s="149"/>
      <c r="N32" s="149"/>
      <c r="O32" s="56"/>
      <c r="P32" s="56"/>
      <c r="Q32" s="56"/>
      <c r="R32" s="91"/>
      <c r="S32" s="164" t="s">
        <v>2</v>
      </c>
      <c r="T32" s="132" t="s">
        <v>131</v>
      </c>
      <c r="U32" s="23" t="s">
        <v>144</v>
      </c>
    </row>
    <row r="33" spans="1:21" s="57" customFormat="1">
      <c r="A33" s="49" t="s">
        <v>84</v>
      </c>
      <c r="B33" s="108" t="s">
        <v>134</v>
      </c>
      <c r="C33" s="83"/>
      <c r="D33" s="166" t="s">
        <v>38</v>
      </c>
      <c r="E33" s="96" t="s">
        <v>38</v>
      </c>
      <c r="F33" s="102" t="s">
        <v>38</v>
      </c>
      <c r="G33" s="148" t="s">
        <v>101</v>
      </c>
      <c r="H33" s="17" t="s">
        <v>132</v>
      </c>
      <c r="I33" s="54" t="s">
        <v>38</v>
      </c>
      <c r="J33" s="41" t="s">
        <v>38</v>
      </c>
      <c r="K33" s="197" t="s">
        <v>38</v>
      </c>
      <c r="L33" s="199"/>
      <c r="M33" s="197" t="s">
        <v>212</v>
      </c>
      <c r="N33" s="198"/>
      <c r="O33" s="99" t="s">
        <v>44</v>
      </c>
      <c r="P33" s="54" t="s">
        <v>38</v>
      </c>
      <c r="Q33" s="102" t="s">
        <v>38</v>
      </c>
      <c r="R33" s="130" t="s">
        <v>38</v>
      </c>
      <c r="S33" s="96" t="s">
        <v>180</v>
      </c>
      <c r="T33" s="54" t="s">
        <v>180</v>
      </c>
      <c r="U33" s="23" t="s">
        <v>144</v>
      </c>
    </row>
    <row r="34" spans="1:21">
      <c r="A34" s="144" t="s">
        <v>36</v>
      </c>
      <c r="B34" s="15" t="s">
        <v>31</v>
      </c>
      <c r="C34" s="163"/>
      <c r="D34" s="139"/>
      <c r="E34" s="176"/>
      <c r="F34" s="176"/>
      <c r="G34" s="176"/>
      <c r="H34" s="176"/>
      <c r="I34" s="176"/>
      <c r="J34" s="176"/>
      <c r="K34" s="109"/>
      <c r="L34" s="109"/>
      <c r="M34" s="109"/>
      <c r="N34" s="109"/>
      <c r="O34" s="176"/>
      <c r="P34" s="176"/>
      <c r="Q34" s="176"/>
      <c r="R34" s="156"/>
      <c r="S34" s="87" t="s">
        <v>13</v>
      </c>
      <c r="T34" s="139"/>
      <c r="U34" s="43"/>
    </row>
    <row r="35" spans="1:21" ht="15.75" thickBot="1">
      <c r="A35" s="144" t="s">
        <v>36</v>
      </c>
      <c r="B35" s="65" t="s">
        <v>82</v>
      </c>
      <c r="C35" s="111"/>
      <c r="D35" s="100" t="s">
        <v>12</v>
      </c>
      <c r="E35" s="142" t="s">
        <v>12</v>
      </c>
      <c r="F35" s="35" t="s">
        <v>12</v>
      </c>
      <c r="G35" s="158" t="s">
        <v>130</v>
      </c>
      <c r="H35" s="19" t="s">
        <v>166</v>
      </c>
      <c r="I35" s="29" t="s">
        <v>12</v>
      </c>
      <c r="J35" s="142" t="s">
        <v>12</v>
      </c>
      <c r="K35" s="189" t="s">
        <v>12</v>
      </c>
      <c r="L35" s="196"/>
      <c r="M35" s="189" t="s">
        <v>128</v>
      </c>
      <c r="N35" s="190"/>
      <c r="O35" s="19" t="s">
        <v>44</v>
      </c>
      <c r="P35" s="137" t="s">
        <v>12</v>
      </c>
      <c r="Q35" s="35" t="s">
        <v>12</v>
      </c>
      <c r="R35" s="140" t="s">
        <v>12</v>
      </c>
      <c r="S35" s="29" t="s">
        <v>139</v>
      </c>
      <c r="T35" s="6"/>
      <c r="U35" s="58"/>
    </row>
    <row r="36" spans="1:21" ht="15.75" thickBot="1">
      <c r="A36" s="144" t="s">
        <v>36</v>
      </c>
      <c r="B36" s="184" t="s">
        <v>9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6"/>
    </row>
    <row r="37" spans="1:21">
      <c r="A37" s="144" t="s">
        <v>36</v>
      </c>
      <c r="B37" s="114" t="s">
        <v>20</v>
      </c>
      <c r="C37" s="105"/>
      <c r="D37" s="120"/>
      <c r="E37" s="120"/>
      <c r="F37" s="120"/>
      <c r="G37" s="120"/>
      <c r="H37" s="120"/>
      <c r="I37" s="120"/>
      <c r="J37" s="120"/>
      <c r="K37" s="120"/>
      <c r="L37" s="120"/>
      <c r="M37" s="182"/>
      <c r="N37" s="183"/>
      <c r="O37" s="63"/>
      <c r="P37" s="120"/>
      <c r="Q37" s="120"/>
      <c r="R37" s="120"/>
      <c r="S37" s="120"/>
      <c r="T37" s="120"/>
      <c r="U37" s="20"/>
    </row>
    <row r="38" spans="1:21" ht="15.75" thickBot="1">
      <c r="A38" s="144" t="s">
        <v>36</v>
      </c>
      <c r="B38" s="123" t="s">
        <v>218</v>
      </c>
      <c r="C38" s="24"/>
      <c r="D38" s="119"/>
      <c r="E38" s="124"/>
      <c r="F38" s="124"/>
      <c r="G38" s="124"/>
      <c r="H38" s="124"/>
      <c r="I38" s="124"/>
      <c r="J38" s="124"/>
      <c r="K38" s="124"/>
      <c r="L38" s="124"/>
      <c r="M38" s="180" t="s">
        <v>78</v>
      </c>
      <c r="N38" s="181"/>
      <c r="O38" s="106" t="s">
        <v>78</v>
      </c>
      <c r="P38" s="124"/>
      <c r="Q38" s="124"/>
      <c r="R38" s="124"/>
      <c r="S38" s="115" t="s">
        <v>118</v>
      </c>
      <c r="T38" s="115" t="s">
        <v>97</v>
      </c>
      <c r="U38" s="72" t="s">
        <v>144</v>
      </c>
    </row>
    <row r="39" spans="1:21">
      <c r="A39" s="144" t="s">
        <v>36</v>
      </c>
      <c r="I39" s="179" t="s">
        <v>103</v>
      </c>
      <c r="J39" s="179"/>
      <c r="K39" s="179"/>
      <c r="L39" s="179"/>
      <c r="M39" s="179"/>
      <c r="N39" s="179"/>
    </row>
    <row r="40" spans="1:21">
      <c r="A40" s="144" t="s">
        <v>36</v>
      </c>
      <c r="B40" s="191" t="s">
        <v>61</v>
      </c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</row>
    <row r="41" spans="1:21">
      <c r="A41" s="13" t="s">
        <v>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</row>
    <row r="42" spans="1:21">
      <c r="A42" s="13" t="s">
        <v>6</v>
      </c>
      <c r="B42" s="193" t="s">
        <v>5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</row>
    <row r="43" spans="1:21">
      <c r="A43" s="13" t="s">
        <v>6</v>
      </c>
      <c r="B43" s="194" t="s">
        <v>88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</row>
    <row r="44" spans="1:21">
      <c r="A44" s="13" t="s">
        <v>6</v>
      </c>
      <c r="B44" s="194" t="s">
        <v>201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</row>
    <row r="45" spans="1:21">
      <c r="A45" s="13" t="s">
        <v>6</v>
      </c>
      <c r="B45" s="194" t="s">
        <v>45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</row>
    <row r="46" spans="1:21">
      <c r="A46" s="13" t="s">
        <v>6</v>
      </c>
      <c r="B46" s="192" t="s">
        <v>48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</row>
    <row r="47" spans="1:21">
      <c r="O47" s="144"/>
      <c r="P47" s="12"/>
      <c r="Q47" s="12"/>
      <c r="R47" s="12"/>
      <c r="S47" s="66" t="s">
        <v>123</v>
      </c>
      <c r="T47" s="66" t="s">
        <v>104</v>
      </c>
      <c r="U47" s="66" t="s">
        <v>109</v>
      </c>
    </row>
    <row r="48" spans="1:21">
      <c r="O48" s="144"/>
      <c r="P48" s="144"/>
      <c r="Q48" s="144"/>
      <c r="S48" s="39" t="s">
        <v>108</v>
      </c>
      <c r="T48" s="22" t="s">
        <v>107</v>
      </c>
      <c r="U48" s="171" t="s">
        <v>109</v>
      </c>
    </row>
    <row r="49" spans="15:17">
      <c r="O49" s="144"/>
      <c r="P49" s="144"/>
      <c r="Q49" s="144"/>
    </row>
    <row r="51" spans="15:17">
      <c r="O51" s="66"/>
    </row>
  </sheetData>
  <mergeCells count="68"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B46:U46"/>
    <mergeCell ref="B42:U42"/>
    <mergeCell ref="B43:U43"/>
    <mergeCell ref="B44:U44"/>
    <mergeCell ref="B45:U45"/>
    <mergeCell ref="I39:N39"/>
    <mergeCell ref="K28:L28"/>
    <mergeCell ref="M38:N38"/>
    <mergeCell ref="M37:N37"/>
    <mergeCell ref="M29:N29"/>
    <mergeCell ref="B36:U36"/>
    <mergeCell ref="K31:L31"/>
    <mergeCell ref="M35:N3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P13:R13"/>
    <mergeCell ref="P15:R15"/>
    <mergeCell ref="J19:N19"/>
    <mergeCell ref="M13:O13"/>
    <mergeCell ref="K25:L25"/>
    <mergeCell ref="P19:R19"/>
    <mergeCell ref="P24:R25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/>
  </sheetViews>
  <sheetFormatPr defaultColWidth="20.85546875" defaultRowHeight="15"/>
  <sheetData>
    <row r="1" spans="1:3">
      <c r="A1" s="107" t="s">
        <v>47</v>
      </c>
      <c r="B1" s="107" t="s">
        <v>179</v>
      </c>
      <c r="C1" s="107" t="s">
        <v>202</v>
      </c>
    </row>
    <row r="2" spans="1:3">
      <c r="A2" s="68">
        <v>42035</v>
      </c>
      <c r="B2" s="107" t="s">
        <v>126</v>
      </c>
      <c r="C2">
        <v>12736</v>
      </c>
    </row>
    <row r="3" spans="1:3">
      <c r="A3" s="68">
        <v>42063</v>
      </c>
      <c r="B3" s="107" t="s">
        <v>30</v>
      </c>
      <c r="C3">
        <v>160</v>
      </c>
    </row>
    <row r="4" spans="1:3">
      <c r="A4" s="68">
        <v>45565</v>
      </c>
      <c r="B4" s="107" t="s">
        <v>24</v>
      </c>
      <c r="C4">
        <v>19304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4"/>
  <sheetViews>
    <sheetView workbookViewId="0"/>
  </sheetViews>
  <sheetFormatPr defaultColWidth="20.85546875" defaultRowHeight="15"/>
  <sheetData>
    <row r="1" spans="1:8">
      <c r="A1" s="107" t="s">
        <v>178</v>
      </c>
      <c r="B1" s="107" t="s">
        <v>33</v>
      </c>
      <c r="C1" s="107" t="s">
        <v>72</v>
      </c>
      <c r="D1" s="107" t="s">
        <v>15</v>
      </c>
      <c r="E1" s="107" t="s">
        <v>209</v>
      </c>
      <c r="F1" s="107" t="s">
        <v>47</v>
      </c>
      <c r="G1" s="107" t="s">
        <v>145</v>
      </c>
      <c r="H1" s="107" t="s">
        <v>75</v>
      </c>
    </row>
    <row r="2" spans="1:8">
      <c r="D2" s="107" t="s">
        <v>173</v>
      </c>
      <c r="E2" s="107" t="s">
        <v>163</v>
      </c>
      <c r="F2" s="68">
        <v>42035</v>
      </c>
      <c r="G2" s="129">
        <v>1533560.6694</v>
      </c>
      <c r="H2" t="b">
        <v>1</v>
      </c>
    </row>
    <row r="3" spans="1:8">
      <c r="D3" s="107" t="s">
        <v>173</v>
      </c>
      <c r="E3" s="107" t="s">
        <v>163</v>
      </c>
      <c r="F3" s="68">
        <v>42063</v>
      </c>
      <c r="G3" s="129">
        <v>18368.448700000001</v>
      </c>
      <c r="H3" t="b">
        <v>1</v>
      </c>
    </row>
    <row r="4" spans="1:8">
      <c r="D4" s="107" t="s">
        <v>173</v>
      </c>
      <c r="E4" s="107" t="s">
        <v>163</v>
      </c>
      <c r="F4" s="68">
        <v>45565</v>
      </c>
      <c r="G4" s="129">
        <v>837049.70660000003</v>
      </c>
      <c r="H4" t="b">
        <v>1</v>
      </c>
    </row>
    <row r="5" spans="1:8">
      <c r="D5" s="107" t="s">
        <v>173</v>
      </c>
      <c r="E5" s="107" t="s">
        <v>216</v>
      </c>
      <c r="F5" s="68">
        <v>42035</v>
      </c>
      <c r="G5" s="129">
        <v>1478088.3913</v>
      </c>
      <c r="H5" t="b">
        <v>1</v>
      </c>
    </row>
    <row r="6" spans="1:8">
      <c r="D6" s="107" t="s">
        <v>173</v>
      </c>
      <c r="E6" s="107" t="s">
        <v>216</v>
      </c>
      <c r="F6" s="68">
        <v>42063</v>
      </c>
      <c r="G6" s="129">
        <v>539.16219999999998</v>
      </c>
      <c r="H6" t="b">
        <v>1</v>
      </c>
    </row>
    <row r="7" spans="1:8">
      <c r="D7" s="107" t="s">
        <v>173</v>
      </c>
      <c r="E7" s="107" t="s">
        <v>189</v>
      </c>
      <c r="F7" s="68">
        <v>42035</v>
      </c>
      <c r="G7" s="129">
        <v>1522988.24</v>
      </c>
      <c r="H7" t="b">
        <v>1</v>
      </c>
    </row>
    <row r="8" spans="1:8">
      <c r="D8" s="107" t="s">
        <v>173</v>
      </c>
      <c r="E8" s="107" t="s">
        <v>189</v>
      </c>
      <c r="F8" s="68">
        <v>42063</v>
      </c>
      <c r="G8" s="129">
        <v>24354.46</v>
      </c>
      <c r="H8" t="b">
        <v>1</v>
      </c>
    </row>
    <row r="9" spans="1:8">
      <c r="D9" s="107" t="s">
        <v>173</v>
      </c>
      <c r="E9" s="107" t="s">
        <v>16</v>
      </c>
      <c r="F9" s="68">
        <v>42035</v>
      </c>
      <c r="G9" s="129">
        <v>1522988.24</v>
      </c>
      <c r="H9" t="b">
        <v>1</v>
      </c>
    </row>
    <row r="10" spans="1:8">
      <c r="D10" s="107" t="s">
        <v>173</v>
      </c>
      <c r="E10" s="107" t="s">
        <v>16</v>
      </c>
      <c r="F10" s="68">
        <v>42063</v>
      </c>
      <c r="G10" s="129">
        <v>76422.076400000005</v>
      </c>
      <c r="H10" t="b">
        <v>1</v>
      </c>
    </row>
    <row r="11" spans="1:8">
      <c r="D11" s="107" t="s">
        <v>173</v>
      </c>
      <c r="E11" s="107" t="s">
        <v>16</v>
      </c>
      <c r="F11" s="68">
        <v>45565</v>
      </c>
      <c r="G11" s="129">
        <v>802689.2352</v>
      </c>
      <c r="H11" t="b">
        <v>1</v>
      </c>
    </row>
    <row r="12" spans="1:8">
      <c r="A12" s="107" t="s">
        <v>169</v>
      </c>
      <c r="B12" s="107" t="s">
        <v>174</v>
      </c>
      <c r="C12" s="107" t="s">
        <v>206</v>
      </c>
      <c r="E12" s="107" t="s">
        <v>163</v>
      </c>
      <c r="F12" s="68">
        <v>42035</v>
      </c>
      <c r="G12" s="129">
        <v>51346.422299999998</v>
      </c>
      <c r="H12" t="b">
        <v>1</v>
      </c>
    </row>
    <row r="13" spans="1:8">
      <c r="A13" s="107" t="s">
        <v>169</v>
      </c>
      <c r="B13" s="107" t="s">
        <v>174</v>
      </c>
      <c r="C13" s="107" t="s">
        <v>206</v>
      </c>
      <c r="E13" s="107" t="s">
        <v>216</v>
      </c>
      <c r="F13" s="68">
        <v>42035</v>
      </c>
      <c r="G13" s="129">
        <v>51346.422299999998</v>
      </c>
      <c r="H13" t="b">
        <v>1</v>
      </c>
    </row>
    <row r="14" spans="1:8">
      <c r="A14" s="107" t="s">
        <v>169</v>
      </c>
      <c r="B14" s="107" t="s">
        <v>174</v>
      </c>
      <c r="C14" s="107" t="s">
        <v>206</v>
      </c>
      <c r="E14" s="107" t="s">
        <v>189</v>
      </c>
      <c r="F14" s="68">
        <v>42035</v>
      </c>
      <c r="G14" s="129">
        <v>43241.15</v>
      </c>
      <c r="H14" t="b">
        <v>1</v>
      </c>
    </row>
    <row r="15" spans="1:8">
      <c r="A15" s="107" t="s">
        <v>169</v>
      </c>
      <c r="B15" s="107" t="s">
        <v>174</v>
      </c>
      <c r="C15" s="107" t="s">
        <v>206</v>
      </c>
      <c r="E15" s="107" t="s">
        <v>16</v>
      </c>
      <c r="F15" s="68">
        <v>42035</v>
      </c>
      <c r="G15" s="129">
        <v>43241.15</v>
      </c>
      <c r="H15" t="b">
        <v>1</v>
      </c>
    </row>
    <row r="16" spans="1:8">
      <c r="A16" s="107" t="s">
        <v>169</v>
      </c>
      <c r="B16" s="107" t="s">
        <v>174</v>
      </c>
      <c r="C16" s="107" t="s">
        <v>186</v>
      </c>
      <c r="E16" s="107" t="s">
        <v>163</v>
      </c>
      <c r="F16" s="68">
        <v>42035</v>
      </c>
      <c r="G16" s="129">
        <v>133151.10200000001</v>
      </c>
      <c r="H16" t="b">
        <v>1</v>
      </c>
    </row>
    <row r="17" spans="1:8">
      <c r="A17" s="107" t="s">
        <v>169</v>
      </c>
      <c r="B17" s="107" t="s">
        <v>174</v>
      </c>
      <c r="C17" s="107" t="s">
        <v>186</v>
      </c>
      <c r="E17" s="107" t="s">
        <v>216</v>
      </c>
      <c r="F17" s="68">
        <v>42035</v>
      </c>
      <c r="G17" s="129">
        <v>133151.10200000001</v>
      </c>
      <c r="H17" t="b">
        <v>1</v>
      </c>
    </row>
    <row r="18" spans="1:8">
      <c r="A18" s="107" t="s">
        <v>169</v>
      </c>
      <c r="B18" s="107" t="s">
        <v>174</v>
      </c>
      <c r="C18" s="107" t="s">
        <v>186</v>
      </c>
      <c r="E18" s="107" t="s">
        <v>189</v>
      </c>
      <c r="F18" s="68">
        <v>42035</v>
      </c>
      <c r="G18" s="129">
        <v>75118.37</v>
      </c>
      <c r="H18" t="b">
        <v>1</v>
      </c>
    </row>
    <row r="19" spans="1:8">
      <c r="A19" s="107" t="s">
        <v>169</v>
      </c>
      <c r="B19" s="107" t="s">
        <v>174</v>
      </c>
      <c r="C19" s="107" t="s">
        <v>186</v>
      </c>
      <c r="E19" s="107" t="s">
        <v>16</v>
      </c>
      <c r="F19" s="68">
        <v>42035</v>
      </c>
      <c r="G19" s="129">
        <v>75118.37</v>
      </c>
      <c r="H19" t="b">
        <v>1</v>
      </c>
    </row>
    <row r="20" spans="1:8">
      <c r="A20" s="107" t="s">
        <v>169</v>
      </c>
      <c r="B20" s="107" t="s">
        <v>174</v>
      </c>
      <c r="C20" s="107" t="s">
        <v>168</v>
      </c>
      <c r="E20" s="107" t="s">
        <v>163</v>
      </c>
      <c r="F20" s="68">
        <v>42035</v>
      </c>
      <c r="G20" s="129">
        <v>12123.4308</v>
      </c>
      <c r="H20" t="b">
        <v>1</v>
      </c>
    </row>
    <row r="21" spans="1:8">
      <c r="A21" s="107" t="s">
        <v>169</v>
      </c>
      <c r="B21" s="107" t="s">
        <v>174</v>
      </c>
      <c r="C21" s="107" t="s">
        <v>168</v>
      </c>
      <c r="E21" s="107" t="s">
        <v>163</v>
      </c>
      <c r="F21" s="68">
        <v>42063</v>
      </c>
      <c r="G21" s="129">
        <v>2466.509</v>
      </c>
      <c r="H21" t="b">
        <v>1</v>
      </c>
    </row>
    <row r="22" spans="1:8">
      <c r="A22" s="107" t="s">
        <v>169</v>
      </c>
      <c r="B22" s="107" t="s">
        <v>174</v>
      </c>
      <c r="C22" s="107" t="s">
        <v>168</v>
      </c>
      <c r="E22" s="107" t="s">
        <v>163</v>
      </c>
      <c r="F22" s="68">
        <v>45565</v>
      </c>
      <c r="G22" s="129">
        <v>17758.864399999999</v>
      </c>
      <c r="H22" t="b">
        <v>1</v>
      </c>
    </row>
    <row r="23" spans="1:8">
      <c r="A23" s="107" t="s">
        <v>169</v>
      </c>
      <c r="B23" s="107" t="s">
        <v>174</v>
      </c>
      <c r="C23" s="107" t="s">
        <v>168</v>
      </c>
      <c r="E23" s="107" t="s">
        <v>216</v>
      </c>
      <c r="F23" s="68">
        <v>42035</v>
      </c>
      <c r="G23" s="129">
        <v>12123.4308</v>
      </c>
      <c r="H23" t="b">
        <v>1</v>
      </c>
    </row>
    <row r="24" spans="1:8">
      <c r="A24" s="107" t="s">
        <v>169</v>
      </c>
      <c r="B24" s="107" t="s">
        <v>174</v>
      </c>
      <c r="C24" s="107" t="s">
        <v>168</v>
      </c>
      <c r="E24" s="107" t="s">
        <v>216</v>
      </c>
      <c r="F24" s="68">
        <v>42063</v>
      </c>
      <c r="G24" s="129">
        <v>2466.509</v>
      </c>
      <c r="H24" t="b">
        <v>1</v>
      </c>
    </row>
    <row r="25" spans="1:8">
      <c r="A25" s="107" t="s">
        <v>169</v>
      </c>
      <c r="B25" s="107" t="s">
        <v>174</v>
      </c>
      <c r="C25" s="107" t="s">
        <v>168</v>
      </c>
      <c r="E25" s="107" t="s">
        <v>189</v>
      </c>
      <c r="F25" s="68">
        <v>42035</v>
      </c>
      <c r="G25" s="129">
        <v>17569.64</v>
      </c>
      <c r="H25" t="b">
        <v>1</v>
      </c>
    </row>
    <row r="26" spans="1:8">
      <c r="A26" s="107" t="s">
        <v>169</v>
      </c>
      <c r="B26" s="107" t="s">
        <v>174</v>
      </c>
      <c r="C26" s="107" t="s">
        <v>168</v>
      </c>
      <c r="E26" s="107" t="s">
        <v>189</v>
      </c>
      <c r="F26" s="68">
        <v>42063</v>
      </c>
      <c r="G26" s="129">
        <v>1605.94</v>
      </c>
      <c r="H26" t="b">
        <v>1</v>
      </c>
    </row>
    <row r="27" spans="1:8">
      <c r="A27" s="107" t="s">
        <v>169</v>
      </c>
      <c r="B27" s="107" t="s">
        <v>174</v>
      </c>
      <c r="C27" s="107" t="s">
        <v>168</v>
      </c>
      <c r="E27" s="107" t="s">
        <v>16</v>
      </c>
      <c r="F27" s="68">
        <v>42035</v>
      </c>
      <c r="G27" s="129">
        <v>17569.64</v>
      </c>
      <c r="H27" t="b">
        <v>1</v>
      </c>
    </row>
    <row r="28" spans="1:8">
      <c r="A28" s="107" t="s">
        <v>169</v>
      </c>
      <c r="B28" s="107" t="s">
        <v>174</v>
      </c>
      <c r="C28" s="107" t="s">
        <v>168</v>
      </c>
      <c r="E28" s="107" t="s">
        <v>16</v>
      </c>
      <c r="F28" s="68">
        <v>42063</v>
      </c>
      <c r="G28" s="129">
        <v>4072.4490000000001</v>
      </c>
      <c r="H28" t="b">
        <v>1</v>
      </c>
    </row>
    <row r="29" spans="1:8">
      <c r="A29" s="107" t="s">
        <v>169</v>
      </c>
      <c r="B29" s="107" t="s">
        <v>174</v>
      </c>
      <c r="C29" s="107" t="s">
        <v>168</v>
      </c>
      <c r="E29" s="107" t="s">
        <v>16</v>
      </c>
      <c r="F29" s="68">
        <v>45565</v>
      </c>
      <c r="G29" s="129">
        <v>17758.864399999999</v>
      </c>
      <c r="H29" t="b">
        <v>1</v>
      </c>
    </row>
    <row r="30" spans="1:8">
      <c r="A30" s="107" t="s">
        <v>169</v>
      </c>
      <c r="B30" s="107" t="s">
        <v>174</v>
      </c>
      <c r="C30" s="107" t="s">
        <v>151</v>
      </c>
      <c r="E30" s="107" t="s">
        <v>163</v>
      </c>
      <c r="F30" s="68">
        <v>45565</v>
      </c>
      <c r="G30" s="129">
        <v>133843.068</v>
      </c>
      <c r="H30" t="b">
        <v>1</v>
      </c>
    </row>
    <row r="31" spans="1:8">
      <c r="A31" s="107" t="s">
        <v>169</v>
      </c>
      <c r="B31" s="107" t="s">
        <v>174</v>
      </c>
      <c r="C31" s="107" t="s">
        <v>151</v>
      </c>
      <c r="E31" s="107" t="s">
        <v>16</v>
      </c>
      <c r="F31" s="68">
        <v>45565</v>
      </c>
      <c r="G31" s="129">
        <v>133843.068</v>
      </c>
      <c r="H31" t="b">
        <v>1</v>
      </c>
    </row>
    <row r="32" spans="1:8">
      <c r="A32" s="107" t="s">
        <v>169</v>
      </c>
      <c r="B32" s="107" t="s">
        <v>174</v>
      </c>
      <c r="C32" s="107" t="s">
        <v>127</v>
      </c>
      <c r="E32" s="107" t="s">
        <v>163</v>
      </c>
      <c r="F32" s="68">
        <v>45565</v>
      </c>
      <c r="G32" s="129">
        <v>120224.4029</v>
      </c>
      <c r="H32" t="b">
        <v>1</v>
      </c>
    </row>
    <row r="33" spans="1:8">
      <c r="A33" s="107" t="s">
        <v>169</v>
      </c>
      <c r="B33" s="107" t="s">
        <v>174</v>
      </c>
      <c r="C33" s="107" t="s">
        <v>127</v>
      </c>
      <c r="E33" s="107" t="s">
        <v>16</v>
      </c>
      <c r="F33" s="68">
        <v>45565</v>
      </c>
      <c r="G33" s="129">
        <v>120224.4029</v>
      </c>
      <c r="H33" t="b">
        <v>1</v>
      </c>
    </row>
    <row r="34" spans="1:8">
      <c r="A34" s="107" t="s">
        <v>169</v>
      </c>
      <c r="B34" s="107" t="s">
        <v>158</v>
      </c>
      <c r="C34" s="107" t="s">
        <v>57</v>
      </c>
      <c r="E34" s="107" t="s">
        <v>163</v>
      </c>
      <c r="F34" s="68">
        <v>42035</v>
      </c>
      <c r="G34" s="129">
        <v>292084.48710000003</v>
      </c>
      <c r="H34" t="b">
        <v>1</v>
      </c>
    </row>
    <row r="35" spans="1:8">
      <c r="A35" s="107" t="s">
        <v>169</v>
      </c>
      <c r="B35" s="107" t="s">
        <v>158</v>
      </c>
      <c r="C35" s="107" t="s">
        <v>57</v>
      </c>
      <c r="E35" s="107" t="s">
        <v>163</v>
      </c>
      <c r="F35" s="68">
        <v>42063</v>
      </c>
      <c r="G35" s="129">
        <v>5656.2541000000001</v>
      </c>
      <c r="H35" t="b">
        <v>1</v>
      </c>
    </row>
    <row r="36" spans="1:8">
      <c r="A36" s="107" t="s">
        <v>169</v>
      </c>
      <c r="B36" s="107" t="s">
        <v>158</v>
      </c>
      <c r="C36" s="107" t="s">
        <v>57</v>
      </c>
      <c r="E36" s="107" t="s">
        <v>163</v>
      </c>
      <c r="F36" s="68">
        <v>45565</v>
      </c>
      <c r="G36" s="129">
        <v>164829.5992</v>
      </c>
      <c r="H36" t="b">
        <v>1</v>
      </c>
    </row>
    <row r="37" spans="1:8">
      <c r="A37" s="107" t="s">
        <v>169</v>
      </c>
      <c r="B37" s="107" t="s">
        <v>158</v>
      </c>
      <c r="C37" s="107" t="s">
        <v>57</v>
      </c>
      <c r="E37" s="107" t="s">
        <v>216</v>
      </c>
      <c r="F37" s="68">
        <v>42035</v>
      </c>
      <c r="G37" s="129">
        <v>269176.6581</v>
      </c>
      <c r="H37" t="b">
        <v>1</v>
      </c>
    </row>
    <row r="38" spans="1:8">
      <c r="A38" s="107" t="s">
        <v>169</v>
      </c>
      <c r="B38" s="107" t="s">
        <v>158</v>
      </c>
      <c r="C38" s="107" t="s">
        <v>57</v>
      </c>
      <c r="E38" s="107" t="s">
        <v>189</v>
      </c>
      <c r="F38" s="68">
        <v>42035</v>
      </c>
      <c r="G38" s="129">
        <v>308940.7</v>
      </c>
      <c r="H38" t="b">
        <v>1</v>
      </c>
    </row>
    <row r="39" spans="1:8">
      <c r="A39" s="107" t="s">
        <v>169</v>
      </c>
      <c r="B39" s="107" t="s">
        <v>158</v>
      </c>
      <c r="C39" s="107" t="s">
        <v>57</v>
      </c>
      <c r="E39" s="107" t="s">
        <v>189</v>
      </c>
      <c r="F39" s="68">
        <v>42063</v>
      </c>
      <c r="G39" s="129">
        <v>25456.59</v>
      </c>
      <c r="H39" t="b">
        <v>1</v>
      </c>
    </row>
    <row r="40" spans="1:8">
      <c r="A40" s="107" t="s">
        <v>169</v>
      </c>
      <c r="B40" s="107" t="s">
        <v>158</v>
      </c>
      <c r="C40" s="107" t="s">
        <v>57</v>
      </c>
      <c r="E40" s="107" t="s">
        <v>16</v>
      </c>
      <c r="F40" s="68">
        <v>42035</v>
      </c>
      <c r="G40" s="129">
        <v>308940.7</v>
      </c>
      <c r="H40" t="b">
        <v>1</v>
      </c>
    </row>
    <row r="41" spans="1:8">
      <c r="A41" s="107" t="s">
        <v>169</v>
      </c>
      <c r="B41" s="107" t="s">
        <v>158</v>
      </c>
      <c r="C41" s="107" t="s">
        <v>57</v>
      </c>
      <c r="E41" s="107" t="s">
        <v>16</v>
      </c>
      <c r="F41" s="68">
        <v>42063</v>
      </c>
      <c r="G41" s="129">
        <v>31764.1702</v>
      </c>
      <c r="H41" t="b">
        <v>1</v>
      </c>
    </row>
    <row r="42" spans="1:8">
      <c r="A42" s="107" t="s">
        <v>169</v>
      </c>
      <c r="B42" s="107" t="s">
        <v>158</v>
      </c>
      <c r="C42" s="107" t="s">
        <v>57</v>
      </c>
      <c r="E42" s="107" t="s">
        <v>16</v>
      </c>
      <c r="F42" s="68">
        <v>45565</v>
      </c>
      <c r="G42" s="129">
        <v>188969.5797</v>
      </c>
      <c r="H42" t="b">
        <v>1</v>
      </c>
    </row>
    <row r="43" spans="1:8">
      <c r="A43" s="107" t="s">
        <v>169</v>
      </c>
      <c r="B43" s="107" t="s">
        <v>138</v>
      </c>
      <c r="C43" s="107" t="s">
        <v>83</v>
      </c>
      <c r="E43" s="107" t="s">
        <v>163</v>
      </c>
      <c r="F43" s="68">
        <v>42035</v>
      </c>
      <c r="G43" s="129">
        <v>413528.87310000003</v>
      </c>
      <c r="H43" t="b">
        <v>1</v>
      </c>
    </row>
    <row r="44" spans="1:8">
      <c r="A44" s="107" t="s">
        <v>169</v>
      </c>
      <c r="B44" s="107" t="s">
        <v>138</v>
      </c>
      <c r="C44" s="107" t="s">
        <v>83</v>
      </c>
      <c r="E44" s="107" t="s">
        <v>216</v>
      </c>
      <c r="F44" s="68">
        <v>42035</v>
      </c>
      <c r="G44" s="129">
        <v>413528.87310000003</v>
      </c>
      <c r="H44" t="b">
        <v>1</v>
      </c>
    </row>
    <row r="45" spans="1:8">
      <c r="A45" s="107" t="s">
        <v>169</v>
      </c>
      <c r="B45" s="107" t="s">
        <v>138</v>
      </c>
      <c r="C45" s="107" t="s">
        <v>83</v>
      </c>
      <c r="E45" s="107" t="s">
        <v>189</v>
      </c>
      <c r="F45" s="68">
        <v>42035</v>
      </c>
      <c r="G45" s="129">
        <v>331520.24</v>
      </c>
      <c r="H45" t="b">
        <v>1</v>
      </c>
    </row>
    <row r="46" spans="1:8">
      <c r="A46" s="107" t="s">
        <v>169</v>
      </c>
      <c r="B46" s="107" t="s">
        <v>138</v>
      </c>
      <c r="C46" s="107" t="s">
        <v>83</v>
      </c>
      <c r="E46" s="107" t="s">
        <v>189</v>
      </c>
      <c r="F46" s="68">
        <v>42063</v>
      </c>
      <c r="G46" s="129">
        <v>-0.72</v>
      </c>
      <c r="H46" t="b">
        <v>1</v>
      </c>
    </row>
    <row r="47" spans="1:8">
      <c r="A47" s="107" t="s">
        <v>169</v>
      </c>
      <c r="B47" s="107" t="s">
        <v>138</v>
      </c>
      <c r="C47" s="107" t="s">
        <v>83</v>
      </c>
      <c r="E47" s="107" t="s">
        <v>16</v>
      </c>
      <c r="F47" s="68">
        <v>42035</v>
      </c>
      <c r="G47" s="129">
        <v>331520.24</v>
      </c>
      <c r="H47" t="b">
        <v>1</v>
      </c>
    </row>
    <row r="48" spans="1:8">
      <c r="A48" s="107" t="s">
        <v>169</v>
      </c>
      <c r="B48" s="107" t="s">
        <v>138</v>
      </c>
      <c r="C48" s="107" t="s">
        <v>83</v>
      </c>
      <c r="E48" s="107" t="s">
        <v>16</v>
      </c>
      <c r="F48" s="68">
        <v>42063</v>
      </c>
      <c r="G48" s="129">
        <v>-0.72</v>
      </c>
      <c r="H48" t="b">
        <v>1</v>
      </c>
    </row>
    <row r="49" spans="1:8">
      <c r="A49" s="107" t="s">
        <v>169</v>
      </c>
      <c r="B49" s="107" t="s">
        <v>138</v>
      </c>
      <c r="C49" s="107" t="s">
        <v>65</v>
      </c>
      <c r="E49" s="107" t="s">
        <v>163</v>
      </c>
      <c r="F49" s="68">
        <v>42035</v>
      </c>
      <c r="G49" s="129">
        <v>236065.78469999999</v>
      </c>
      <c r="H49" t="b">
        <v>1</v>
      </c>
    </row>
    <row r="50" spans="1:8">
      <c r="A50" s="107" t="s">
        <v>169</v>
      </c>
      <c r="B50" s="107" t="s">
        <v>138</v>
      </c>
      <c r="C50" s="107" t="s">
        <v>65</v>
      </c>
      <c r="E50" s="107" t="s">
        <v>216</v>
      </c>
      <c r="F50" s="68">
        <v>42035</v>
      </c>
      <c r="G50" s="129">
        <v>236065.78469999999</v>
      </c>
      <c r="H50" t="b">
        <v>1</v>
      </c>
    </row>
    <row r="51" spans="1:8">
      <c r="A51" s="107" t="s">
        <v>169</v>
      </c>
      <c r="B51" s="107" t="s">
        <v>138</v>
      </c>
      <c r="C51" s="107" t="s">
        <v>65</v>
      </c>
      <c r="E51" s="107" t="s">
        <v>189</v>
      </c>
      <c r="F51" s="68">
        <v>42035</v>
      </c>
      <c r="G51" s="129">
        <v>207268.27</v>
      </c>
      <c r="H51" t="b">
        <v>1</v>
      </c>
    </row>
    <row r="52" spans="1:8">
      <c r="A52" s="107" t="s">
        <v>169</v>
      </c>
      <c r="B52" s="107" t="s">
        <v>138</v>
      </c>
      <c r="C52" s="107" t="s">
        <v>65</v>
      </c>
      <c r="E52" s="107" t="s">
        <v>16</v>
      </c>
      <c r="F52" s="68">
        <v>42035</v>
      </c>
      <c r="G52" s="129">
        <v>207268.27</v>
      </c>
      <c r="H52" t="b">
        <v>1</v>
      </c>
    </row>
    <row r="53" spans="1:8">
      <c r="A53" s="107" t="s">
        <v>169</v>
      </c>
      <c r="B53" s="107" t="s">
        <v>138</v>
      </c>
      <c r="C53" s="107" t="s">
        <v>49</v>
      </c>
      <c r="E53" s="107" t="s">
        <v>163</v>
      </c>
      <c r="F53" s="68">
        <v>42035</v>
      </c>
      <c r="G53" s="129">
        <v>49757.6345</v>
      </c>
      <c r="H53" t="b">
        <v>1</v>
      </c>
    </row>
    <row r="54" spans="1:8">
      <c r="A54" s="107" t="s">
        <v>169</v>
      </c>
      <c r="B54" s="107" t="s">
        <v>138</v>
      </c>
      <c r="C54" s="107" t="s">
        <v>49</v>
      </c>
      <c r="E54" s="107" t="s">
        <v>216</v>
      </c>
      <c r="F54" s="68">
        <v>42035</v>
      </c>
      <c r="G54" s="129">
        <v>49757.6345</v>
      </c>
      <c r="H54" t="b">
        <v>1</v>
      </c>
    </row>
    <row r="55" spans="1:8">
      <c r="A55" s="107" t="s">
        <v>169</v>
      </c>
      <c r="B55" s="107" t="s">
        <v>138</v>
      </c>
      <c r="C55" s="107" t="s">
        <v>49</v>
      </c>
      <c r="E55" s="107" t="s">
        <v>189</v>
      </c>
      <c r="F55" s="68">
        <v>42035</v>
      </c>
      <c r="G55" s="129">
        <v>41357.53</v>
      </c>
      <c r="H55" t="b">
        <v>1</v>
      </c>
    </row>
    <row r="56" spans="1:8">
      <c r="A56" s="107" t="s">
        <v>169</v>
      </c>
      <c r="B56" s="107" t="s">
        <v>138</v>
      </c>
      <c r="C56" s="107" t="s">
        <v>49</v>
      </c>
      <c r="E56" s="107" t="s">
        <v>16</v>
      </c>
      <c r="F56" s="68">
        <v>42035</v>
      </c>
      <c r="G56" s="129">
        <v>41357.53</v>
      </c>
      <c r="H56" t="b">
        <v>1</v>
      </c>
    </row>
    <row r="57" spans="1:8">
      <c r="A57" s="107" t="s">
        <v>169</v>
      </c>
      <c r="B57" s="107" t="s">
        <v>138</v>
      </c>
      <c r="C57" s="107" t="s">
        <v>27</v>
      </c>
      <c r="E57" s="107" t="s">
        <v>163</v>
      </c>
      <c r="F57" s="68">
        <v>42035</v>
      </c>
      <c r="G57" s="129">
        <v>1419172.7859</v>
      </c>
      <c r="H57" t="b">
        <v>1</v>
      </c>
    </row>
    <row r="58" spans="1:8">
      <c r="A58" s="107" t="s">
        <v>169</v>
      </c>
      <c r="B58" s="107" t="s">
        <v>138</v>
      </c>
      <c r="C58" s="107" t="s">
        <v>27</v>
      </c>
      <c r="E58" s="107" t="s">
        <v>163</v>
      </c>
      <c r="F58" s="68">
        <v>42063</v>
      </c>
      <c r="G58" s="129">
        <v>7014.6142</v>
      </c>
      <c r="H58" t="b">
        <v>1</v>
      </c>
    </row>
    <row r="59" spans="1:8">
      <c r="A59" s="107" t="s">
        <v>169</v>
      </c>
      <c r="B59" s="107" t="s">
        <v>138</v>
      </c>
      <c r="C59" s="107" t="s">
        <v>27</v>
      </c>
      <c r="E59" s="107" t="s">
        <v>163</v>
      </c>
      <c r="F59" s="68">
        <v>45565</v>
      </c>
      <c r="G59" s="129">
        <v>329984.48790000001</v>
      </c>
      <c r="H59" t="b">
        <v>1</v>
      </c>
    </row>
    <row r="60" spans="1:8">
      <c r="A60" s="107" t="s">
        <v>169</v>
      </c>
      <c r="B60" s="107" t="s">
        <v>138</v>
      </c>
      <c r="C60" s="107" t="s">
        <v>27</v>
      </c>
      <c r="E60" s="107" t="s">
        <v>216</v>
      </c>
      <c r="F60" s="68">
        <v>42035</v>
      </c>
      <c r="G60" s="129">
        <v>1397666.4961999999</v>
      </c>
      <c r="H60" t="b">
        <v>1</v>
      </c>
    </row>
    <row r="61" spans="1:8">
      <c r="A61" s="107" t="s">
        <v>169</v>
      </c>
      <c r="B61" s="107" t="s">
        <v>138</v>
      </c>
      <c r="C61" s="107" t="s">
        <v>27</v>
      </c>
      <c r="E61" s="107" t="s">
        <v>189</v>
      </c>
      <c r="F61" s="68">
        <v>42035</v>
      </c>
      <c r="G61" s="129">
        <v>1721050.88</v>
      </c>
      <c r="H61" t="b">
        <v>1</v>
      </c>
    </row>
    <row r="62" spans="1:8">
      <c r="A62" s="107" t="s">
        <v>169</v>
      </c>
      <c r="B62" s="107" t="s">
        <v>138</v>
      </c>
      <c r="C62" s="107" t="s">
        <v>27</v>
      </c>
      <c r="E62" s="107" t="s">
        <v>189</v>
      </c>
      <c r="F62" s="68">
        <v>42063</v>
      </c>
      <c r="G62" s="129">
        <v>8688.1200000000008</v>
      </c>
      <c r="H62" t="b">
        <v>1</v>
      </c>
    </row>
    <row r="63" spans="1:8">
      <c r="A63" s="107" t="s">
        <v>169</v>
      </c>
      <c r="B63" s="107" t="s">
        <v>138</v>
      </c>
      <c r="C63" s="107" t="s">
        <v>27</v>
      </c>
      <c r="E63" s="107" t="s">
        <v>16</v>
      </c>
      <c r="F63" s="68">
        <v>42035</v>
      </c>
      <c r="G63" s="129">
        <v>1721050.88</v>
      </c>
      <c r="H63" t="b">
        <v>1</v>
      </c>
    </row>
    <row r="64" spans="1:8">
      <c r="A64" s="107" t="s">
        <v>169</v>
      </c>
      <c r="B64" s="107" t="s">
        <v>138</v>
      </c>
      <c r="C64" s="107" t="s">
        <v>27</v>
      </c>
      <c r="E64" s="107" t="s">
        <v>16</v>
      </c>
      <c r="F64" s="68">
        <v>42063</v>
      </c>
      <c r="G64" s="129">
        <v>96507.412800000006</v>
      </c>
      <c r="H64" t="b">
        <v>1</v>
      </c>
    </row>
    <row r="65" spans="1:8">
      <c r="A65" s="107" t="s">
        <v>169</v>
      </c>
      <c r="B65" s="107" t="s">
        <v>138</v>
      </c>
      <c r="C65" s="107" t="s">
        <v>27</v>
      </c>
      <c r="E65" s="107" t="s">
        <v>16</v>
      </c>
      <c r="F65" s="68">
        <v>45565</v>
      </c>
      <c r="G65" s="129">
        <v>264888.58929999999</v>
      </c>
      <c r="H65" t="b">
        <v>1</v>
      </c>
    </row>
    <row r="66" spans="1:8">
      <c r="A66" s="107" t="s">
        <v>169</v>
      </c>
      <c r="B66" s="107" t="s">
        <v>138</v>
      </c>
      <c r="C66" s="107" t="s">
        <v>8</v>
      </c>
      <c r="E66" s="107" t="s">
        <v>163</v>
      </c>
      <c r="F66" s="68">
        <v>42035</v>
      </c>
      <c r="G66" s="129">
        <v>426592.2083</v>
      </c>
      <c r="H66" t="b">
        <v>1</v>
      </c>
    </row>
    <row r="67" spans="1:8">
      <c r="A67" s="107" t="s">
        <v>169</v>
      </c>
      <c r="B67" s="107" t="s">
        <v>138</v>
      </c>
      <c r="C67" s="107" t="s">
        <v>8</v>
      </c>
      <c r="E67" s="107" t="s">
        <v>216</v>
      </c>
      <c r="F67" s="68">
        <v>42035</v>
      </c>
      <c r="G67" s="129">
        <v>426592.2083</v>
      </c>
      <c r="H67" t="b">
        <v>1</v>
      </c>
    </row>
    <row r="68" spans="1:8">
      <c r="A68" s="107" t="s">
        <v>169</v>
      </c>
      <c r="B68" s="107" t="s">
        <v>138</v>
      </c>
      <c r="C68" s="107" t="s">
        <v>8</v>
      </c>
      <c r="E68" s="107" t="s">
        <v>189</v>
      </c>
      <c r="F68" s="68">
        <v>42035</v>
      </c>
      <c r="G68" s="129">
        <v>417385.79</v>
      </c>
      <c r="H68" t="b">
        <v>1</v>
      </c>
    </row>
    <row r="69" spans="1:8">
      <c r="A69" s="107" t="s">
        <v>169</v>
      </c>
      <c r="B69" s="107" t="s">
        <v>138</v>
      </c>
      <c r="C69" s="107" t="s">
        <v>8</v>
      </c>
      <c r="E69" s="107" t="s">
        <v>16</v>
      </c>
      <c r="F69" s="68">
        <v>42035</v>
      </c>
      <c r="G69" s="129">
        <v>417385.79</v>
      </c>
      <c r="H69" t="b">
        <v>1</v>
      </c>
    </row>
    <row r="70" spans="1:8">
      <c r="A70" s="107" t="s">
        <v>169</v>
      </c>
      <c r="B70" s="107" t="s">
        <v>138</v>
      </c>
      <c r="C70" s="107" t="s">
        <v>215</v>
      </c>
      <c r="E70" s="107" t="s">
        <v>163</v>
      </c>
      <c r="F70" s="68">
        <v>42035</v>
      </c>
      <c r="G70" s="129">
        <v>737933.9081</v>
      </c>
      <c r="H70" t="b">
        <v>1</v>
      </c>
    </row>
    <row r="71" spans="1:8">
      <c r="A71" s="107" t="s">
        <v>169</v>
      </c>
      <c r="B71" s="107" t="s">
        <v>138</v>
      </c>
      <c r="C71" s="107" t="s">
        <v>215</v>
      </c>
      <c r="E71" s="107" t="s">
        <v>216</v>
      </c>
      <c r="F71" s="68">
        <v>42035</v>
      </c>
      <c r="G71" s="129">
        <v>737933.9081</v>
      </c>
      <c r="H71" t="b">
        <v>1</v>
      </c>
    </row>
    <row r="72" spans="1:8">
      <c r="A72" s="107" t="s">
        <v>169</v>
      </c>
      <c r="B72" s="107" t="s">
        <v>138</v>
      </c>
      <c r="C72" s="107" t="s">
        <v>215</v>
      </c>
      <c r="E72" s="107" t="s">
        <v>189</v>
      </c>
      <c r="F72" s="68">
        <v>42035</v>
      </c>
      <c r="G72" s="129">
        <v>576448.18000000005</v>
      </c>
      <c r="H72" t="b">
        <v>1</v>
      </c>
    </row>
    <row r="73" spans="1:8">
      <c r="A73" s="107" t="s">
        <v>169</v>
      </c>
      <c r="B73" s="107" t="s">
        <v>138</v>
      </c>
      <c r="C73" s="107" t="s">
        <v>215</v>
      </c>
      <c r="E73" s="107" t="s">
        <v>189</v>
      </c>
      <c r="F73" s="68">
        <v>42063</v>
      </c>
      <c r="G73" s="129">
        <v>17.53</v>
      </c>
      <c r="H73" t="b">
        <v>1</v>
      </c>
    </row>
    <row r="74" spans="1:8">
      <c r="A74" s="107" t="s">
        <v>169</v>
      </c>
      <c r="B74" s="107" t="s">
        <v>138</v>
      </c>
      <c r="C74" s="107" t="s">
        <v>215</v>
      </c>
      <c r="E74" s="107" t="s">
        <v>16</v>
      </c>
      <c r="F74" s="68">
        <v>42035</v>
      </c>
      <c r="G74" s="129">
        <v>576448.18000000005</v>
      </c>
      <c r="H74" t="b">
        <v>1</v>
      </c>
    </row>
    <row r="75" spans="1:8">
      <c r="A75" s="107" t="s">
        <v>169</v>
      </c>
      <c r="B75" s="107" t="s">
        <v>138</v>
      </c>
      <c r="C75" s="107" t="s">
        <v>215</v>
      </c>
      <c r="E75" s="107" t="s">
        <v>16</v>
      </c>
      <c r="F75" s="68">
        <v>42063</v>
      </c>
      <c r="G75" s="129">
        <v>17.53</v>
      </c>
      <c r="H75" t="b">
        <v>1</v>
      </c>
    </row>
    <row r="76" spans="1:8">
      <c r="A76" s="107" t="s">
        <v>169</v>
      </c>
      <c r="B76" s="107" t="s">
        <v>138</v>
      </c>
      <c r="C76" s="107" t="s">
        <v>191</v>
      </c>
      <c r="E76" s="107" t="s">
        <v>163</v>
      </c>
      <c r="F76" s="68">
        <v>42035</v>
      </c>
      <c r="G76" s="129">
        <v>166153.655</v>
      </c>
      <c r="H76" t="b">
        <v>1</v>
      </c>
    </row>
    <row r="77" spans="1:8">
      <c r="A77" s="107" t="s">
        <v>169</v>
      </c>
      <c r="B77" s="107" t="s">
        <v>138</v>
      </c>
      <c r="C77" s="107" t="s">
        <v>191</v>
      </c>
      <c r="E77" s="107" t="s">
        <v>216</v>
      </c>
      <c r="F77" s="68">
        <v>42035</v>
      </c>
      <c r="G77" s="129">
        <v>166153.655</v>
      </c>
      <c r="H77" t="b">
        <v>1</v>
      </c>
    </row>
    <row r="78" spans="1:8">
      <c r="A78" s="107" t="s">
        <v>169</v>
      </c>
      <c r="B78" s="107" t="s">
        <v>138</v>
      </c>
      <c r="C78" s="107" t="s">
        <v>191</v>
      </c>
      <c r="E78" s="107" t="s">
        <v>189</v>
      </c>
      <c r="F78" s="68">
        <v>42035</v>
      </c>
      <c r="G78" s="129">
        <v>270852.46999999997</v>
      </c>
      <c r="H78" t="b">
        <v>1</v>
      </c>
    </row>
    <row r="79" spans="1:8">
      <c r="A79" s="107" t="s">
        <v>169</v>
      </c>
      <c r="B79" s="107" t="s">
        <v>138</v>
      </c>
      <c r="C79" s="107" t="s">
        <v>191</v>
      </c>
      <c r="E79" s="107" t="s">
        <v>16</v>
      </c>
      <c r="F79" s="68">
        <v>42035</v>
      </c>
      <c r="G79" s="129">
        <v>270852.46999999997</v>
      </c>
      <c r="H79" t="b">
        <v>1</v>
      </c>
    </row>
    <row r="80" spans="1:8">
      <c r="A80" s="107" t="s">
        <v>169</v>
      </c>
      <c r="B80" s="107" t="s">
        <v>138</v>
      </c>
      <c r="C80" s="107" t="s">
        <v>171</v>
      </c>
      <c r="E80" s="107" t="s">
        <v>163</v>
      </c>
      <c r="F80" s="68">
        <v>45565</v>
      </c>
      <c r="G80" s="129">
        <v>261857.92629999999</v>
      </c>
      <c r="H80" t="b">
        <v>1</v>
      </c>
    </row>
    <row r="81" spans="1:8">
      <c r="A81" s="107" t="s">
        <v>169</v>
      </c>
      <c r="B81" s="107" t="s">
        <v>115</v>
      </c>
      <c r="C81" s="107" t="s">
        <v>106</v>
      </c>
      <c r="E81" s="107" t="s">
        <v>163</v>
      </c>
      <c r="F81" s="68">
        <v>42035</v>
      </c>
      <c r="G81" s="129">
        <v>146477.85070000001</v>
      </c>
      <c r="H81" t="b">
        <v>1</v>
      </c>
    </row>
    <row r="82" spans="1:8">
      <c r="A82" s="107" t="s">
        <v>169</v>
      </c>
      <c r="B82" s="107" t="s">
        <v>115</v>
      </c>
      <c r="C82" s="107" t="s">
        <v>106</v>
      </c>
      <c r="E82" s="107" t="s">
        <v>163</v>
      </c>
      <c r="F82" s="68">
        <v>42063</v>
      </c>
      <c r="G82" s="129">
        <v>26038.247800000001</v>
      </c>
      <c r="H82" t="b">
        <v>1</v>
      </c>
    </row>
    <row r="83" spans="1:8">
      <c r="A83" s="107" t="s">
        <v>169</v>
      </c>
      <c r="B83" s="107" t="s">
        <v>115</v>
      </c>
      <c r="C83" s="107" t="s">
        <v>106</v>
      </c>
      <c r="E83" s="107" t="s">
        <v>163</v>
      </c>
      <c r="F83" s="68">
        <v>45565</v>
      </c>
      <c r="G83" s="129">
        <v>1436630.5186000001</v>
      </c>
      <c r="H83" t="b">
        <v>1</v>
      </c>
    </row>
    <row r="84" spans="1:8">
      <c r="A84" s="107" t="s">
        <v>169</v>
      </c>
      <c r="B84" s="107" t="s">
        <v>115</v>
      </c>
      <c r="C84" s="107" t="s">
        <v>106</v>
      </c>
      <c r="E84" s="107" t="s">
        <v>216</v>
      </c>
      <c r="F84" s="68">
        <v>42035</v>
      </c>
      <c r="G84" s="129">
        <v>70053.396599999993</v>
      </c>
      <c r="H84" t="b">
        <v>1</v>
      </c>
    </row>
    <row r="85" spans="1:8">
      <c r="A85" s="107" t="s">
        <v>169</v>
      </c>
      <c r="B85" s="107" t="s">
        <v>115</v>
      </c>
      <c r="C85" s="107" t="s">
        <v>106</v>
      </c>
      <c r="E85" s="107" t="s">
        <v>189</v>
      </c>
      <c r="F85" s="68">
        <v>42035</v>
      </c>
      <c r="G85" s="129">
        <v>38127.870000000003</v>
      </c>
      <c r="H85" t="b">
        <v>1</v>
      </c>
    </row>
    <row r="86" spans="1:8">
      <c r="A86" s="107" t="s">
        <v>169</v>
      </c>
      <c r="B86" s="107" t="s">
        <v>115</v>
      </c>
      <c r="C86" s="107" t="s">
        <v>106</v>
      </c>
      <c r="E86" s="107" t="s">
        <v>189</v>
      </c>
      <c r="F86" s="68">
        <v>42063</v>
      </c>
      <c r="G86" s="129">
        <v>13684.42</v>
      </c>
      <c r="H86" t="b">
        <v>1</v>
      </c>
    </row>
    <row r="87" spans="1:8">
      <c r="A87" s="107" t="s">
        <v>169</v>
      </c>
      <c r="B87" s="107" t="s">
        <v>115</v>
      </c>
      <c r="C87" s="107" t="s">
        <v>106</v>
      </c>
      <c r="E87" s="107" t="s">
        <v>16</v>
      </c>
      <c r="F87" s="68">
        <v>42035</v>
      </c>
      <c r="G87" s="129">
        <v>38127.870000000003</v>
      </c>
      <c r="H87" t="b">
        <v>1</v>
      </c>
    </row>
    <row r="88" spans="1:8">
      <c r="A88" s="107" t="s">
        <v>169</v>
      </c>
      <c r="B88" s="107" t="s">
        <v>115</v>
      </c>
      <c r="C88" s="107" t="s">
        <v>106</v>
      </c>
      <c r="E88" s="107" t="s">
        <v>16</v>
      </c>
      <c r="F88" s="68">
        <v>42063</v>
      </c>
      <c r="G88" s="129">
        <v>72228.597099999999</v>
      </c>
      <c r="H88" t="b">
        <v>1</v>
      </c>
    </row>
    <row r="89" spans="1:8">
      <c r="A89" s="107" t="s">
        <v>169</v>
      </c>
      <c r="B89" s="107" t="s">
        <v>115</v>
      </c>
      <c r="C89" s="107" t="s">
        <v>106</v>
      </c>
      <c r="E89" s="107" t="s">
        <v>16</v>
      </c>
      <c r="F89" s="68">
        <v>45565</v>
      </c>
      <c r="G89" s="129">
        <v>1480450.6884999999</v>
      </c>
      <c r="H89" t="b">
        <v>1</v>
      </c>
    </row>
    <row r="90" spans="1:8">
      <c r="A90" s="107" t="s">
        <v>169</v>
      </c>
      <c r="B90" s="107" t="s">
        <v>115</v>
      </c>
      <c r="C90" s="107" t="s">
        <v>81</v>
      </c>
      <c r="E90" s="107" t="s">
        <v>163</v>
      </c>
      <c r="F90" s="68">
        <v>42035</v>
      </c>
      <c r="G90" s="129">
        <v>27198.923999999999</v>
      </c>
      <c r="H90" t="b">
        <v>1</v>
      </c>
    </row>
    <row r="91" spans="1:8">
      <c r="A91" s="107" t="s">
        <v>169</v>
      </c>
      <c r="B91" s="107" t="s">
        <v>115</v>
      </c>
      <c r="C91" s="107" t="s">
        <v>81</v>
      </c>
      <c r="E91" s="107" t="s">
        <v>216</v>
      </c>
      <c r="F91" s="68">
        <v>42035</v>
      </c>
      <c r="G91" s="129">
        <v>27198.923999999999</v>
      </c>
      <c r="H91" t="b">
        <v>1</v>
      </c>
    </row>
    <row r="92" spans="1:8">
      <c r="A92" s="107" t="s">
        <v>169</v>
      </c>
      <c r="B92" s="107" t="s">
        <v>115</v>
      </c>
      <c r="C92" s="107" t="s">
        <v>81</v>
      </c>
      <c r="E92" s="107" t="s">
        <v>189</v>
      </c>
      <c r="F92" s="68">
        <v>42035</v>
      </c>
      <c r="G92" s="129">
        <v>25166.400000000001</v>
      </c>
      <c r="H92" t="b">
        <v>1</v>
      </c>
    </row>
    <row r="93" spans="1:8">
      <c r="A93" s="107" t="s">
        <v>169</v>
      </c>
      <c r="B93" s="107" t="s">
        <v>115</v>
      </c>
      <c r="C93" s="107" t="s">
        <v>81</v>
      </c>
      <c r="E93" s="107" t="s">
        <v>16</v>
      </c>
      <c r="F93" s="68">
        <v>42035</v>
      </c>
      <c r="G93" s="129">
        <v>25166.400000000001</v>
      </c>
      <c r="H93" t="b">
        <v>1</v>
      </c>
    </row>
    <row r="94" spans="1:8">
      <c r="A94" s="107" t="s">
        <v>169</v>
      </c>
      <c r="B94" s="107" t="s">
        <v>98</v>
      </c>
      <c r="C94" s="107" t="s">
        <v>3</v>
      </c>
      <c r="E94" s="107" t="s">
        <v>163</v>
      </c>
      <c r="F94" s="68">
        <v>42035</v>
      </c>
      <c r="G94" s="129">
        <v>155311.41740000001</v>
      </c>
      <c r="H94" t="b">
        <v>1</v>
      </c>
    </row>
    <row r="95" spans="1:8">
      <c r="A95" s="107" t="s">
        <v>169</v>
      </c>
      <c r="B95" s="107" t="s">
        <v>98</v>
      </c>
      <c r="C95" s="107" t="s">
        <v>3</v>
      </c>
      <c r="E95" s="107" t="s">
        <v>216</v>
      </c>
      <c r="F95" s="68">
        <v>42035</v>
      </c>
      <c r="G95" s="129">
        <v>155311.41740000001</v>
      </c>
      <c r="H95" t="b">
        <v>1</v>
      </c>
    </row>
    <row r="96" spans="1:8">
      <c r="A96" s="107" t="s">
        <v>169</v>
      </c>
      <c r="B96" s="107" t="s">
        <v>98</v>
      </c>
      <c r="C96" s="107" t="s">
        <v>3</v>
      </c>
      <c r="E96" s="107" t="s">
        <v>189</v>
      </c>
      <c r="F96" s="68">
        <v>42035</v>
      </c>
      <c r="G96" s="129">
        <v>125592.62</v>
      </c>
      <c r="H96" t="b">
        <v>1</v>
      </c>
    </row>
    <row r="97" spans="1:8">
      <c r="A97" s="107" t="s">
        <v>169</v>
      </c>
      <c r="B97" s="107" t="s">
        <v>98</v>
      </c>
      <c r="C97" s="107" t="s">
        <v>3</v>
      </c>
      <c r="E97" s="107" t="s">
        <v>189</v>
      </c>
      <c r="F97" s="68">
        <v>42063</v>
      </c>
      <c r="G97" s="129">
        <v>75.08</v>
      </c>
      <c r="H97" t="b">
        <v>1</v>
      </c>
    </row>
    <row r="98" spans="1:8">
      <c r="A98" s="107" t="s">
        <v>169</v>
      </c>
      <c r="B98" s="107" t="s">
        <v>98</v>
      </c>
      <c r="C98" s="107" t="s">
        <v>3</v>
      </c>
      <c r="E98" s="107" t="s">
        <v>16</v>
      </c>
      <c r="F98" s="68">
        <v>42035</v>
      </c>
      <c r="G98" s="129">
        <v>125592.62</v>
      </c>
      <c r="H98" t="b">
        <v>1</v>
      </c>
    </row>
    <row r="99" spans="1:8">
      <c r="A99" s="107" t="s">
        <v>169</v>
      </c>
      <c r="B99" s="107" t="s">
        <v>98</v>
      </c>
      <c r="C99" s="107" t="s">
        <v>3</v>
      </c>
      <c r="E99" s="107" t="s">
        <v>16</v>
      </c>
      <c r="F99" s="68">
        <v>42063</v>
      </c>
      <c r="G99" s="129">
        <v>75.08</v>
      </c>
      <c r="H99" t="b">
        <v>1</v>
      </c>
    </row>
    <row r="100" spans="1:8">
      <c r="A100" s="107" t="s">
        <v>169</v>
      </c>
      <c r="B100" s="107" t="s">
        <v>70</v>
      </c>
      <c r="C100" s="107" t="s">
        <v>203</v>
      </c>
      <c r="E100" s="107" t="s">
        <v>163</v>
      </c>
      <c r="F100" s="68">
        <v>42035</v>
      </c>
      <c r="G100" s="129">
        <v>65416.120699999999</v>
      </c>
      <c r="H100" t="b">
        <v>1</v>
      </c>
    </row>
    <row r="101" spans="1:8">
      <c r="A101" s="107" t="s">
        <v>169</v>
      </c>
      <c r="B101" s="107" t="s">
        <v>70</v>
      </c>
      <c r="C101" s="107" t="s">
        <v>203</v>
      </c>
      <c r="E101" s="107" t="s">
        <v>163</v>
      </c>
      <c r="F101" s="68">
        <v>45565</v>
      </c>
      <c r="G101" s="129">
        <v>69534.719500000007</v>
      </c>
      <c r="H101" t="b">
        <v>1</v>
      </c>
    </row>
    <row r="102" spans="1:8">
      <c r="A102" s="107" t="s">
        <v>169</v>
      </c>
      <c r="B102" s="107" t="s">
        <v>70</v>
      </c>
      <c r="C102" s="107" t="s">
        <v>203</v>
      </c>
      <c r="E102" s="107" t="s">
        <v>216</v>
      </c>
      <c r="F102" s="68">
        <v>42035</v>
      </c>
      <c r="G102" s="129">
        <v>65416.120699999999</v>
      </c>
      <c r="H102" t="b">
        <v>1</v>
      </c>
    </row>
    <row r="103" spans="1:8">
      <c r="A103" s="107" t="s">
        <v>169</v>
      </c>
      <c r="B103" s="107" t="s">
        <v>70</v>
      </c>
      <c r="C103" s="107" t="s">
        <v>203</v>
      </c>
      <c r="E103" s="107" t="s">
        <v>189</v>
      </c>
      <c r="F103" s="68">
        <v>42035</v>
      </c>
      <c r="G103" s="129">
        <v>233.55</v>
      </c>
      <c r="H103" t="b">
        <v>1</v>
      </c>
    </row>
    <row r="104" spans="1:8">
      <c r="A104" s="107" t="s">
        <v>169</v>
      </c>
      <c r="B104" s="107" t="s">
        <v>70</v>
      </c>
      <c r="C104" s="107" t="s">
        <v>203</v>
      </c>
      <c r="E104" s="107" t="s">
        <v>16</v>
      </c>
      <c r="F104" s="68">
        <v>42035</v>
      </c>
      <c r="G104" s="129">
        <v>233.55</v>
      </c>
      <c r="H104" t="b">
        <v>1</v>
      </c>
    </row>
    <row r="105" spans="1:8">
      <c r="A105" s="107" t="s">
        <v>169</v>
      </c>
      <c r="B105" s="107" t="s">
        <v>70</v>
      </c>
      <c r="C105" s="107" t="s">
        <v>203</v>
      </c>
      <c r="E105" s="107" t="s">
        <v>16</v>
      </c>
      <c r="F105" s="68">
        <v>42063</v>
      </c>
      <c r="G105" s="129">
        <v>700.88689999999997</v>
      </c>
      <c r="H105" t="b">
        <v>1</v>
      </c>
    </row>
    <row r="106" spans="1:8">
      <c r="A106" s="107" t="s">
        <v>169</v>
      </c>
      <c r="B106" s="107" t="s">
        <v>70</v>
      </c>
      <c r="C106" s="107" t="s">
        <v>203</v>
      </c>
      <c r="E106" s="107" t="s">
        <v>16</v>
      </c>
      <c r="F106" s="68">
        <v>45565</v>
      </c>
      <c r="G106" s="129">
        <v>67248.744000000006</v>
      </c>
      <c r="H106" t="b">
        <v>1</v>
      </c>
    </row>
    <row r="107" spans="1:8">
      <c r="A107" s="107" t="s">
        <v>169</v>
      </c>
      <c r="B107" s="107" t="s">
        <v>55</v>
      </c>
      <c r="C107" s="107" t="s">
        <v>184</v>
      </c>
      <c r="E107" s="107" t="s">
        <v>163</v>
      </c>
      <c r="F107" s="68">
        <v>42035</v>
      </c>
      <c r="G107" s="129">
        <v>114470.83379999999</v>
      </c>
      <c r="H107" t="b">
        <v>1</v>
      </c>
    </row>
    <row r="108" spans="1:8">
      <c r="A108" s="107" t="s">
        <v>169</v>
      </c>
      <c r="B108" s="107" t="s">
        <v>55</v>
      </c>
      <c r="C108" s="107" t="s">
        <v>184</v>
      </c>
      <c r="E108" s="107" t="s">
        <v>216</v>
      </c>
      <c r="F108" s="68">
        <v>42035</v>
      </c>
      <c r="G108" s="129">
        <v>114470.83379999999</v>
      </c>
      <c r="H108" t="b">
        <v>1</v>
      </c>
    </row>
    <row r="109" spans="1:8">
      <c r="A109" s="107" t="s">
        <v>169</v>
      </c>
      <c r="B109" s="107" t="s">
        <v>55</v>
      </c>
      <c r="C109" s="107" t="s">
        <v>184</v>
      </c>
      <c r="E109" s="107" t="s">
        <v>189</v>
      </c>
      <c r="F109" s="68">
        <v>42035</v>
      </c>
      <c r="G109" s="129">
        <v>43322.73</v>
      </c>
      <c r="H109" t="b">
        <v>1</v>
      </c>
    </row>
    <row r="110" spans="1:8">
      <c r="A110" s="107" t="s">
        <v>169</v>
      </c>
      <c r="B110" s="107" t="s">
        <v>55</v>
      </c>
      <c r="C110" s="107" t="s">
        <v>184</v>
      </c>
      <c r="E110" s="107" t="s">
        <v>189</v>
      </c>
      <c r="F110" s="68">
        <v>42063</v>
      </c>
      <c r="G110" s="129">
        <v>12158.8</v>
      </c>
      <c r="H110" t="b">
        <v>1</v>
      </c>
    </row>
    <row r="111" spans="1:8">
      <c r="A111" s="107" t="s">
        <v>169</v>
      </c>
      <c r="B111" s="107" t="s">
        <v>55</v>
      </c>
      <c r="C111" s="107" t="s">
        <v>184</v>
      </c>
      <c r="E111" s="107" t="s">
        <v>16</v>
      </c>
      <c r="F111" s="68">
        <v>42035</v>
      </c>
      <c r="G111" s="129">
        <v>43322.73</v>
      </c>
      <c r="H111" t="b">
        <v>1</v>
      </c>
    </row>
    <row r="112" spans="1:8">
      <c r="A112" s="107" t="s">
        <v>169</v>
      </c>
      <c r="B112" s="107" t="s">
        <v>55</v>
      </c>
      <c r="C112" s="107" t="s">
        <v>184</v>
      </c>
      <c r="E112" s="107" t="s">
        <v>16</v>
      </c>
      <c r="F112" s="68">
        <v>42063</v>
      </c>
      <c r="G112" s="129">
        <v>12158.8</v>
      </c>
      <c r="H112" t="b">
        <v>1</v>
      </c>
    </row>
    <row r="113" spans="1:8">
      <c r="A113" s="107" t="s">
        <v>169</v>
      </c>
      <c r="B113" s="107" t="s">
        <v>35</v>
      </c>
      <c r="C113" s="107" t="s">
        <v>165</v>
      </c>
      <c r="E113" s="107" t="s">
        <v>163</v>
      </c>
      <c r="F113" s="68">
        <v>45565</v>
      </c>
      <c r="G113" s="129">
        <v>97719.374400000001</v>
      </c>
      <c r="H113" t="b">
        <v>1</v>
      </c>
    </row>
    <row r="114" spans="1:8">
      <c r="A114" s="107" t="s">
        <v>169</v>
      </c>
      <c r="B114" s="107" t="s">
        <v>35</v>
      </c>
      <c r="C114" s="107" t="s">
        <v>165</v>
      </c>
      <c r="E114" s="107" t="s">
        <v>16</v>
      </c>
      <c r="F114" s="68">
        <v>45565</v>
      </c>
      <c r="G114" s="129">
        <v>75431.335800000001</v>
      </c>
      <c r="H114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Report</vt:lpstr>
      <vt:lpstr>Template</vt:lpstr>
      <vt:lpstr>Calendar</vt:lpstr>
      <vt:lpstr>Data</vt:lpstr>
      <vt:lpstr>Report!Print_Area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A. Domann x6340 11030C</dc:creator>
  <cp:lastModifiedBy>Ken d</cp:lastModifiedBy>
  <cp:lastPrinted>2015-03-12T12:26:10Z</cp:lastPrinted>
  <dcterms:created xsi:type="dcterms:W3CDTF">2015-03-12T12:07:39Z</dcterms:created>
  <dcterms:modified xsi:type="dcterms:W3CDTF">2015-03-12T12:26:42Z</dcterms:modified>
</cp:coreProperties>
</file>