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January 20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3" i="1" l="1"/>
  <c r="A8" i="1"/>
  <c r="A5" i="1"/>
  <c r="A9" i="1"/>
  <c r="A10" i="1"/>
  <c r="A11" i="1"/>
  <c r="A12" i="1"/>
  <c r="A13" i="1"/>
  <c r="A14" i="1"/>
  <c r="A15" i="1"/>
  <c r="A6" i="1"/>
  <c r="A7" i="1"/>
  <c r="A16" i="1"/>
  <c r="A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<sst xmlns="http://schemas.openxmlformats.org/spreadsheetml/2006/main" count="85" uniqueCount="26">
  <si>
    <t xml:space="preserve"> </t>
  </si>
  <si>
    <t>A1301.04.08</t>
  </si>
  <si>
    <t>Cryogenic Fluids</t>
  </si>
  <si>
    <t>Certify 2 Trailers/Connect 2 Trailers &amp; Pump/Backfill</t>
  </si>
  <si>
    <t>A1301.05.01</t>
  </si>
  <si>
    <t>Mu2e Interface Connection</t>
  </si>
  <si>
    <t>Mu2e Interface - Assemble Other Components</t>
  </si>
  <si>
    <t>Mu2e Interface - Transfer Line System Design</t>
  </si>
  <si>
    <t>A1301.10</t>
  </si>
  <si>
    <t>Cryo Distribution Box (CDB)</t>
  </si>
  <si>
    <t>Fermilab Oversight of CDB</t>
  </si>
  <si>
    <t>Evaluate Bid/choose vendor</t>
  </si>
  <si>
    <t>CDB Bid Cycle</t>
  </si>
  <si>
    <t>Procure Transfer line A</t>
  </si>
  <si>
    <t>TLs from CDB to feedbox</t>
  </si>
  <si>
    <t xml:space="preserve"> Procure Heat Exchanger #1</t>
  </si>
  <si>
    <t>Specify Helium Dewar</t>
  </si>
  <si>
    <t>Procure Heat Exchanger #2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</si>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</sst>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/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68.85546875" hidden="1" customWidth="1"/>
    <col min="5" max="6" width="10.85546875" style="3" bestFit="1" customWidth="1"/>
    <col min="7" max="7" width="17.5703125" style="3" bestFit="1" customWidth="1"/>
  </cols>
  <sheetData>
    <row r="1" spans="1:13" s="1" customFormat="1" x14ac:dyDescent="0.25">
      <c r="A1" s="1" t="s">
        <v>24</v>
      </c>
      <c r="B1" s="1" t="s">
        <v>18</v>
      </c>
      <c r="C1" s="1" t="s">
        <v>19</v>
      </c>
      <c r="D1" s="1" t="s">
        <v>20</v>
      </c>
      <c r="E1" s="2" t="s">
        <v>21</v>
      </c>
      <c r="F1" s="2" t="s">
        <v>22</v>
      </c>
      <c r="G1" s="2" t="s">
        <v>23</v>
      </c>
    </row>
    <row r="2" spans="1:13" s="1" customFormat="1" x14ac:dyDescent="0.25">
      <c r="A2" s="1" t="s">
        <v>25</v>
      </c>
      <c r="E2" s="2">
        <v>5740326</v>
      </c>
      <c r="F2" s="2">
        <v>5533846</v>
      </c>
      <c r="G2" s="2">
        <f>F2-E2</f>
        <v>-206480</v>
      </c>
    </row>
    <row r="3" spans="1:13" x14ac:dyDescent="0.25">
      <c r="A3" s="1" t="str">
        <f>CONCATENATE(B3," ",D3)</f>
        <v>A1301.04.08 Cryogenic Fluids</v>
      </c>
      <c r="B3" s="1" t="s">
        <v>1</v>
      </c>
      <c r="C3" s="1" t="s">
        <v>0</v>
      </c>
      <c r="D3" s="1" t="s">
        <v>2</v>
      </c>
      <c r="E3" s="2">
        <v>261857.93</v>
      </c>
      <c r="F3" s="2">
        <v>185702.46</v>
      </c>
      <c r="G3" s="2">
        <f>F3-E3</f>
        <v>-76155.47</v>
      </c>
      <c r="M3" t="s">
        <v>0</v>
      </c>
    </row>
    <row r="4" spans="1:13" x14ac:dyDescent="0.25">
      <c r="A4" s="4" t="str">
        <f>CONCATENATE(C4," ",D4)</f>
        <v>2935 Certify 2 Trailers/Connect 2 Trailers &amp; Pump/Backfill</v>
      </c>
      <c r="B4" t="s">
        <v>1</v>
      </c>
      <c r="C4">
        <v>2935</v>
      </c>
      <c r="D4" t="s">
        <v>3</v>
      </c>
      <c r="E4" s="3">
        <v>76924.710000000006</v>
      </c>
      <c r="F4" s="3">
        <v>769.25</v>
      </c>
      <c r="G4" s="3">
        <f>F4-E4</f>
        <v>-76155.460000000006</v>
      </c>
      <c r="H4" t="s">
        <v>0</v>
      </c>
      <c r="I4" t="s">
        <v>0</v>
      </c>
      <c r="J4" t="s">
        <v>0</v>
      </c>
      <c r="K4" t="s">
        <v>0</v>
      </c>
      <c r="L4" t="s">
        <v>0</v>
      </c>
    </row>
    <row r="5" spans="1:13" x14ac:dyDescent="0.25">
      <c r="A5" s="1" t="str">
        <f>CONCATENATE(B5," ",D5)</f>
        <v>A1301.05.01 Mu2e Interface Connection</v>
      </c>
      <c r="B5" s="1" t="s">
        <v>4</v>
      </c>
      <c r="C5" s="1" t="s">
        <v>0</v>
      </c>
      <c r="D5" s="1" t="s">
        <v>5</v>
      </c>
      <c r="E5" s="2">
        <v>581812.18999999994</v>
      </c>
      <c r="F5" s="2">
        <v>489473.56</v>
      </c>
      <c r="G5" s="2">
        <f>F5-E5</f>
        <v>-92338.629999999946</v>
      </c>
      <c r="M5" t="s">
        <v>0</v>
      </c>
    </row>
    <row r="6" spans="1:13" x14ac:dyDescent="0.25">
      <c r="A6" s="4" t="str">
        <f>CONCATENATE(C6," ",D6)</f>
        <v>2979 Mu2e Interface - Assemble Other Components</v>
      </c>
      <c r="B6" t="s">
        <v>4</v>
      </c>
      <c r="C6">
        <v>2979</v>
      </c>
      <c r="D6" t="s">
        <v>6</v>
      </c>
      <c r="E6" s="3">
        <v>129418.56</v>
      </c>
      <c r="F6" s="3">
        <v>48531.96</v>
      </c>
      <c r="G6" s="3">
        <f>F6-E6</f>
        <v>-80886.600000000006</v>
      </c>
      <c r="H6" t="s">
        <v>0</v>
      </c>
      <c r="I6" t="s">
        <v>0</v>
      </c>
      <c r="J6" t="s">
        <v>0</v>
      </c>
      <c r="K6" t="s">
        <v>0</v>
      </c>
      <c r="L6" t="s">
        <v>0</v>
      </c>
    </row>
    <row r="7" spans="1:13" x14ac:dyDescent="0.25">
      <c r="A7" s="4" t="str">
        <f>CONCATENATE(C7," ",D7)</f>
        <v>2988 Mu2e Interface - Transfer Line System Design</v>
      </c>
      <c r="B7" t="s">
        <v>4</v>
      </c>
      <c r="C7">
        <v>2988</v>
      </c>
      <c r="D7" t="s">
        <v>7</v>
      </c>
      <c r="E7" s="3">
        <v>229040.63</v>
      </c>
      <c r="F7" s="3">
        <v>217588.6</v>
      </c>
      <c r="G7" s="3">
        <f>F7-E7</f>
        <v>-11452.029999999999</v>
      </c>
      <c r="M7" t="s">
        <v>0</v>
      </c>
    </row>
    <row r="8" spans="1:13" x14ac:dyDescent="0.25">
      <c r="A8" s="1" t="str">
        <f>CONCATENATE(B8," ",D8)</f>
        <v>A1301.10 Cryo Distribution Box (CDB)</v>
      </c>
      <c r="B8" s="1" t="s">
        <v>8</v>
      </c>
      <c r="C8" s="1" t="s">
        <v>0</v>
      </c>
      <c r="D8" s="1" t="s">
        <v>9</v>
      </c>
      <c r="E8" s="2">
        <v>449226.96</v>
      </c>
      <c r="F8" s="2">
        <v>411241.32</v>
      </c>
      <c r="G8" s="2">
        <f>F8-E8</f>
        <v>-37985.640000000014</v>
      </c>
      <c r="H8" t="s">
        <v>0</v>
      </c>
      <c r="I8" t="s">
        <v>0</v>
      </c>
      <c r="J8" t="s">
        <v>0</v>
      </c>
      <c r="K8" t="s">
        <v>0</v>
      </c>
      <c r="L8" t="s">
        <v>0</v>
      </c>
    </row>
    <row r="9" spans="1:13" x14ac:dyDescent="0.25">
      <c r="A9" s="4" t="str">
        <f>CONCATENATE(C9," ",D9)</f>
        <v>2955 Fermilab Oversight of CDB</v>
      </c>
      <c r="B9" t="s">
        <v>8</v>
      </c>
      <c r="C9">
        <v>2955</v>
      </c>
      <c r="D9" t="s">
        <v>10</v>
      </c>
      <c r="E9" s="3">
        <v>5544.79</v>
      </c>
      <c r="F9" s="3">
        <v>0</v>
      </c>
      <c r="G9" s="3">
        <f>F9-E9</f>
        <v>-5544.79</v>
      </c>
      <c r="M9" t="s">
        <v>0</v>
      </c>
    </row>
    <row r="10" spans="1:13" x14ac:dyDescent="0.25">
      <c r="A10" s="4" t="str">
        <f>CONCATENATE(C10," ",D10)</f>
        <v>2960 Evaluate Bid/choose vendor</v>
      </c>
      <c r="B10" t="s">
        <v>8</v>
      </c>
      <c r="C10">
        <v>2960</v>
      </c>
      <c r="D10" t="s">
        <v>11</v>
      </c>
      <c r="E10" s="3">
        <v>5363.82</v>
      </c>
      <c r="F10" s="3">
        <v>0</v>
      </c>
      <c r="G10" s="3">
        <f>F10-E10</f>
        <v>-5363.82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</row>
    <row r="11" spans="1:13" x14ac:dyDescent="0.25">
      <c r="A11" s="4" t="str">
        <f>CONCATENATE(C11," ",D11)</f>
        <v>2961 CDB Bid Cycle</v>
      </c>
      <c r="B11" t="s">
        <v>8</v>
      </c>
      <c r="C11">
        <v>2961</v>
      </c>
      <c r="D11" t="s">
        <v>12</v>
      </c>
      <c r="E11" s="3">
        <v>10569.04</v>
      </c>
      <c r="F11" s="3">
        <v>0</v>
      </c>
      <c r="G11" s="3">
        <f>F11-E11</f>
        <v>-10569.04</v>
      </c>
      <c r="M11" t="s">
        <v>0</v>
      </c>
    </row>
    <row r="12" spans="1:13" x14ac:dyDescent="0.25">
      <c r="A12" s="4" t="str">
        <f>CONCATENATE(C12," ",D12)</f>
        <v>2964 Procure Transfer line A</v>
      </c>
      <c r="B12" t="s">
        <v>8</v>
      </c>
      <c r="C12">
        <v>2964</v>
      </c>
      <c r="D12" t="s">
        <v>13</v>
      </c>
      <c r="E12" s="3">
        <v>0</v>
      </c>
      <c r="F12" s="3">
        <v>6136.44</v>
      </c>
      <c r="G12" s="3">
        <f>F12-E12</f>
        <v>6136.44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  <row r="13" spans="1:13" x14ac:dyDescent="0.25">
      <c r="A13" s="4" t="str">
        <f>CONCATENATE(C13," ",D13)</f>
        <v>2965 TLs from CDB to feedbox</v>
      </c>
      <c r="B13" t="s">
        <v>8</v>
      </c>
      <c r="C13">
        <v>2965</v>
      </c>
      <c r="D13" t="s">
        <v>14</v>
      </c>
      <c r="E13" s="3">
        <v>62371.63</v>
      </c>
      <c r="F13" s="3">
        <v>0</v>
      </c>
      <c r="G13" s="3">
        <f>F13-E13</f>
        <v>-62371.63</v>
      </c>
      <c r="M13" t="s">
        <v>0</v>
      </c>
    </row>
    <row r="14" spans="1:13" s="1" customFormat="1" x14ac:dyDescent="0.25">
      <c r="A14" s="4" t="str">
        <f>CONCATENATE(C14," ",D14)</f>
        <v>2967  Procure Heat Exchanger #1</v>
      </c>
      <c r="B14" t="s">
        <v>8</v>
      </c>
      <c r="C14">
        <v>2967</v>
      </c>
      <c r="D14" t="s">
        <v>15</v>
      </c>
      <c r="E14" s="3">
        <v>28868.22</v>
      </c>
      <c r="F14" s="3">
        <v>58289.11</v>
      </c>
      <c r="G14" s="3">
        <f>F14-E14</f>
        <v>29420.89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</row>
    <row r="15" spans="1:13" s="1" customFormat="1" x14ac:dyDescent="0.25">
      <c r="A15" s="4" t="str">
        <f>CONCATENATE(C15," ",D15)</f>
        <v>2969 Specify Helium Dewar</v>
      </c>
      <c r="B15" t="s">
        <v>8</v>
      </c>
      <c r="C15">
        <v>2969</v>
      </c>
      <c r="D15" t="s">
        <v>16</v>
      </c>
      <c r="E15" s="3">
        <v>2914.02</v>
      </c>
      <c r="F15" s="3">
        <v>2039.81</v>
      </c>
      <c r="G15" s="3">
        <f>F15-E15</f>
        <v>-874.21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</row>
    <row r="16" spans="1:13" s="1" customFormat="1" x14ac:dyDescent="0.25">
      <c r="A16" s="4" t="str">
        <f>CONCATENATE(C16," ",D16)</f>
        <v>2993 Procure Heat Exchanger #2</v>
      </c>
      <c r="B16" t="s">
        <v>8</v>
      </c>
      <c r="C16">
        <v>2993</v>
      </c>
      <c r="D16" t="s">
        <v>17</v>
      </c>
      <c r="E16" s="3">
        <v>9782.94</v>
      </c>
      <c r="F16" s="3">
        <v>20963.439999999999</v>
      </c>
      <c r="G16" s="3">
        <f>F16-E16</f>
        <v>11180.499999999998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2016-02-08T14:48:10Z</dcterms:created>
  <dcterms:modified xsi:type="dcterms:W3CDTF">2016-02-08T14:54:08Z</dcterms:modified>
</cp:coreProperties>
</file>