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on AIPs\Cryo AIP\Status\April 2017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10" i="1" l="1"/>
  <c r="A8" i="1"/>
  <c r="A3" i="1"/>
  <c r="A12" i="1"/>
  <c r="A9" i="1"/>
  <c r="A13" i="1"/>
  <c r="A14" i="1"/>
  <c r="A15" i="1"/>
  <c r="A16" i="1"/>
  <c r="A17" i="1"/>
  <c r="A18" i="1"/>
  <c r="A19" i="1"/>
  <c r="A20" i="1"/>
  <c r="A4" i="1"/>
  <c r="A5" i="1"/>
  <c r="A6" i="1"/>
  <c r="A21" i="1"/>
  <c r="A22" i="1"/>
  <c r="A7" i="1"/>
  <c r="A23" i="1"/>
  <c r="A11" i="1"/>
</calcChain>
</file>

<file path=xl/sharedStrings.xml><?xml version="1.0" encoding="utf-8"?>
<sst xmlns="http://schemas.openxmlformats.org/spreadsheetml/2006/main" count="127" uniqueCount="33">
  <si>
    <t xml:space="preserve"> </t>
  </si>
  <si>
    <t>A1301.05.01</t>
  </si>
  <si>
    <t>Mu2e Interface Connection</t>
  </si>
  <si>
    <t>Mu2e Interface - Assemble Other Components</t>
  </si>
  <si>
    <t>Mu2e Interface - Assemble/Install Transfer Line</t>
  </si>
  <si>
    <t>Mu2e Interface - Transfer Line Testing</t>
  </si>
  <si>
    <t>Mu2e Interface - Install Helium Gas Lines between MC-1 and MC-2</t>
  </si>
  <si>
    <t>A1301.07</t>
  </si>
  <si>
    <t>g-2 Cryo Checkout</t>
  </si>
  <si>
    <t>Mu2e Cryo Checkout</t>
  </si>
  <si>
    <t>A1301.09</t>
  </si>
  <si>
    <t>Cryo Mu2e Acceptance Tests</t>
  </si>
  <si>
    <t>A1301.10</t>
  </si>
  <si>
    <t>Cryo Distribution Box (CDB)</t>
  </si>
  <si>
    <t>CDB received and accepted</t>
  </si>
  <si>
    <t>Acceptance tests at Fermilab</t>
  </si>
  <si>
    <t>Fermilab Oversight of CDB</t>
  </si>
  <si>
    <t>Feedbox valves related to CDB</t>
  </si>
  <si>
    <t>Procure Transfer line A</t>
  </si>
  <si>
    <t>TLs from CDB to feedbox</t>
  </si>
  <si>
    <t>TL from Helium dewar to CDB</t>
  </si>
  <si>
    <t>Procure Helium dewar</t>
  </si>
  <si>
    <t>Vendor Compl Vessel Code Stmp, Theral Shld Compnts, Trace Tube</t>
  </si>
  <si>
    <t>Vendor Compl Piping Spool Subassemblies</t>
  </si>
  <si>
    <t>Design Improvements/Upgrades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</si>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</sst>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2" sqref="A2"/>
    </sheetView>
  </sheetViews>
  <sheetFormatPr defaultRowHeight="15" x14ac:dyDescent="0.25"/>
  <cols>
    <col min="1" max="1" width="68.7109375" bestFit="1" customWidth="1"/>
    <col min="2" max="4" width="0" hidden="1" customWidth="1"/>
    <col min="5" max="6" width="10.85546875" style="1" bestFit="1" customWidth="1"/>
    <col min="7" max="7" width="17.5703125" style="1" bestFit="1" customWidth="1"/>
  </cols>
  <sheetData>
    <row r="1" spans="1:13" s="2" customFormat="1" x14ac:dyDescent="0.25">
      <c r="A1" s="2" t="s">
        <v>31</v>
      </c>
      <c r="B1" s="2" t="s">
        <v>25</v>
      </c>
      <c r="C1" s="2" t="s">
        <v>26</v>
      </c>
      <c r="D1" s="2" t="s">
        <v>27</v>
      </c>
      <c r="E1" s="3" t="s">
        <v>28</v>
      </c>
      <c r="F1" s="3" t="s">
        <v>29</v>
      </c>
      <c r="G1" s="3" t="s">
        <v>30</v>
      </c>
    </row>
    <row r="2" spans="1:13" s="2" customFormat="1" x14ac:dyDescent="0.25">
      <c r="A2" s="2" t="s">
        <v>32</v>
      </c>
      <c r="E2" s="3">
        <v>8657454</v>
      </c>
      <c r="F2" s="3">
        <v>7987459</v>
      </c>
      <c r="G2" s="3">
        <f>F2-E2</f>
        <v>-669995</v>
      </c>
    </row>
    <row r="3" spans="1:13" x14ac:dyDescent="0.25">
      <c r="A3" s="2" t="str">
        <f>CONCATENATE(B3," ",D3)</f>
        <v>A1301.05.01 Mu2e Interface Connection</v>
      </c>
      <c r="B3" s="2" t="s">
        <v>1</v>
      </c>
      <c r="C3" s="2" t="s">
        <v>0</v>
      </c>
      <c r="D3" s="2" t="s">
        <v>2</v>
      </c>
      <c r="E3" s="3">
        <v>1190013.5900000001</v>
      </c>
      <c r="F3" s="3">
        <v>1157042.8400000001</v>
      </c>
      <c r="G3" s="3">
        <v>-32970.75</v>
      </c>
      <c r="M3" t="s">
        <v>0</v>
      </c>
    </row>
    <row r="4" spans="1:13" x14ac:dyDescent="0.25">
      <c r="A4" s="4" t="str">
        <f>CONCATENATE(C4," ",D4)</f>
        <v>2979 Mu2e Interface - Assemble Other Components</v>
      </c>
      <c r="B4" t="s">
        <v>1</v>
      </c>
      <c r="C4">
        <v>2979</v>
      </c>
      <c r="D4" t="s">
        <v>3</v>
      </c>
      <c r="E4" s="1">
        <v>323546.40999999997</v>
      </c>
      <c r="F4" s="1">
        <v>320310.95</v>
      </c>
      <c r="G4" s="1">
        <v>-3235.4599999999627</v>
      </c>
      <c r="H4" t="s">
        <v>0</v>
      </c>
      <c r="I4" t="s">
        <v>0</v>
      </c>
      <c r="J4" t="s">
        <v>0</v>
      </c>
      <c r="K4" t="s">
        <v>0</v>
      </c>
      <c r="L4" t="s">
        <v>0</v>
      </c>
    </row>
    <row r="5" spans="1:13" x14ac:dyDescent="0.25">
      <c r="A5" s="4" t="str">
        <f>CONCATENATE(C5," ",D5)</f>
        <v>2980 Mu2e Interface - Assemble/Install Transfer Line</v>
      </c>
      <c r="B5" t="s">
        <v>1</v>
      </c>
      <c r="C5">
        <v>2980</v>
      </c>
      <c r="D5" t="s">
        <v>4</v>
      </c>
      <c r="E5" s="1">
        <v>209679.52</v>
      </c>
      <c r="F5" s="1">
        <v>195001.95</v>
      </c>
      <c r="G5" s="1">
        <v>-14677.569999999978</v>
      </c>
      <c r="M5" t="s">
        <v>0</v>
      </c>
    </row>
    <row r="6" spans="1:13" x14ac:dyDescent="0.25">
      <c r="A6" s="4" t="str">
        <f>CONCATENATE(C6," ",D6)</f>
        <v>2981 Mu2e Interface - Transfer Line Testing</v>
      </c>
      <c r="B6" t="s">
        <v>1</v>
      </c>
      <c r="C6">
        <v>2981</v>
      </c>
      <c r="D6" t="s">
        <v>5</v>
      </c>
      <c r="E6" s="1">
        <v>120425.47</v>
      </c>
      <c r="F6" s="1">
        <v>109575.43</v>
      </c>
      <c r="G6" s="1">
        <v>-10850.040000000008</v>
      </c>
      <c r="H6" t="s">
        <v>0</v>
      </c>
      <c r="I6" t="s">
        <v>0</v>
      </c>
      <c r="J6" t="s">
        <v>0</v>
      </c>
      <c r="K6" t="s">
        <v>0</v>
      </c>
      <c r="L6" t="s">
        <v>0</v>
      </c>
    </row>
    <row r="7" spans="1:13" x14ac:dyDescent="0.25">
      <c r="A7" s="4" t="str">
        <f>CONCATENATE(C7," ",D7)</f>
        <v>3010 Mu2e Interface - Install Helium Gas Lines between MC-1 and MC-2</v>
      </c>
      <c r="B7" t="s">
        <v>1</v>
      </c>
      <c r="C7">
        <v>3010</v>
      </c>
      <c r="D7" t="s">
        <v>6</v>
      </c>
      <c r="E7" s="1">
        <v>83968.56</v>
      </c>
      <c r="F7" s="1">
        <v>79760.88</v>
      </c>
      <c r="G7" s="1">
        <v>-4207.679999999993</v>
      </c>
      <c r="M7" t="s">
        <v>0</v>
      </c>
    </row>
    <row r="8" spans="1:13" x14ac:dyDescent="0.25">
      <c r="A8" s="2" t="str">
        <f>CONCATENATE(B8," ",D8)</f>
        <v>A1301.07 g-2 Cryo Checkout</v>
      </c>
      <c r="B8" s="2" t="s">
        <v>7</v>
      </c>
      <c r="C8" s="2" t="s">
        <v>0</v>
      </c>
      <c r="D8" s="2" t="s">
        <v>8</v>
      </c>
      <c r="E8" s="3">
        <v>106102.6</v>
      </c>
      <c r="F8" s="3">
        <v>65416.12</v>
      </c>
      <c r="G8" s="3">
        <v>-40686.480000000003</v>
      </c>
      <c r="H8" t="s">
        <v>0</v>
      </c>
      <c r="I8" t="s">
        <v>0</v>
      </c>
      <c r="J8" t="s">
        <v>0</v>
      </c>
      <c r="K8" t="s">
        <v>0</v>
      </c>
      <c r="L8" t="s">
        <v>0</v>
      </c>
    </row>
    <row r="9" spans="1:13" x14ac:dyDescent="0.25">
      <c r="A9" s="4" t="str">
        <f>CONCATENATE(C9," ",D9)</f>
        <v>2824 Mu2e Cryo Checkout</v>
      </c>
      <c r="B9" t="s">
        <v>7</v>
      </c>
      <c r="C9">
        <v>2824</v>
      </c>
      <c r="D9" t="s">
        <v>9</v>
      </c>
      <c r="E9" s="1">
        <v>40686.480000000003</v>
      </c>
      <c r="F9" s="1">
        <v>0</v>
      </c>
      <c r="G9" s="1">
        <v>-40686.480000000003</v>
      </c>
      <c r="M9" t="s">
        <v>0</v>
      </c>
    </row>
    <row r="10" spans="1:13" x14ac:dyDescent="0.25">
      <c r="A10" s="2" t="str">
        <f>CONCATENATE(B10," ",D10)</f>
        <v>A1301.09 Cryo Mu2e Acceptance Tests</v>
      </c>
      <c r="B10" s="2" t="s">
        <v>10</v>
      </c>
      <c r="C10" s="2" t="s">
        <v>0</v>
      </c>
      <c r="D10" s="2" t="s">
        <v>11</v>
      </c>
      <c r="E10" s="3">
        <v>94731</v>
      </c>
      <c r="F10" s="3">
        <v>0</v>
      </c>
      <c r="G10" s="3">
        <v>-94731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</row>
    <row r="11" spans="1:13" x14ac:dyDescent="0.25">
      <c r="A11" s="4" t="str">
        <f>CONCATENATE(C11," ",D11)</f>
        <v>2611 Cryo Mu2e Acceptance Tests</v>
      </c>
      <c r="B11" t="s">
        <v>10</v>
      </c>
      <c r="C11">
        <v>2611</v>
      </c>
      <c r="D11" t="s">
        <v>11</v>
      </c>
      <c r="E11" s="1">
        <v>94731</v>
      </c>
      <c r="F11" s="1">
        <v>0</v>
      </c>
      <c r="G11" s="1">
        <v>-94731</v>
      </c>
      <c r="M11" t="s">
        <v>0</v>
      </c>
    </row>
    <row r="12" spans="1:13" x14ac:dyDescent="0.25">
      <c r="A12" s="2" t="str">
        <f>CONCATENATE(B12," ",D12)</f>
        <v>A1301.10 Cryo Distribution Box (CDB)</v>
      </c>
      <c r="B12" s="2" t="s">
        <v>12</v>
      </c>
      <c r="C12" s="2" t="s">
        <v>0</v>
      </c>
      <c r="D12" s="2" t="s">
        <v>13</v>
      </c>
      <c r="E12" s="3">
        <v>2084887.04</v>
      </c>
      <c r="F12" s="3">
        <v>1583279.47</v>
      </c>
      <c r="G12" s="3">
        <v>-501607.57000000007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</row>
    <row r="13" spans="1:13" x14ac:dyDescent="0.25">
      <c r="A13" s="4" t="str">
        <f>CONCATENATE(C13," ",D13)</f>
        <v>2951 CDB received and accepted</v>
      </c>
      <c r="B13" t="s">
        <v>12</v>
      </c>
      <c r="C13">
        <v>2951</v>
      </c>
      <c r="D13" t="s">
        <v>14</v>
      </c>
      <c r="E13" s="1">
        <v>133718.5</v>
      </c>
      <c r="F13" s="1">
        <v>0</v>
      </c>
      <c r="G13" s="1">
        <v>-133718.5</v>
      </c>
      <c r="M13" t="s">
        <v>0</v>
      </c>
    </row>
    <row r="14" spans="1:13" x14ac:dyDescent="0.25">
      <c r="A14" s="4" t="str">
        <f>CONCATENATE(C14," ",D14)</f>
        <v>2952 Acceptance tests at Fermilab</v>
      </c>
      <c r="B14" t="s">
        <v>12</v>
      </c>
      <c r="C14">
        <v>2952</v>
      </c>
      <c r="D14" t="s">
        <v>15</v>
      </c>
      <c r="E14" s="1">
        <v>12534.79</v>
      </c>
      <c r="F14" s="1">
        <v>0</v>
      </c>
      <c r="G14" s="1">
        <v>-12534.79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</row>
    <row r="15" spans="1:13" x14ac:dyDescent="0.25">
      <c r="A15" s="4" t="str">
        <f>CONCATENATE(C15," ",D15)</f>
        <v>2955 Fermilab Oversight of CDB</v>
      </c>
      <c r="B15" t="s">
        <v>12</v>
      </c>
      <c r="C15">
        <v>2955</v>
      </c>
      <c r="D15" t="s">
        <v>16</v>
      </c>
      <c r="E15" s="1">
        <v>129271.92</v>
      </c>
      <c r="F15" s="1">
        <v>103458.33</v>
      </c>
      <c r="G15" s="1">
        <v>-25813.589999999997</v>
      </c>
      <c r="M15" t="s">
        <v>0</v>
      </c>
    </row>
    <row r="16" spans="1:13" x14ac:dyDescent="0.25">
      <c r="A16" s="4" t="str">
        <f>CONCATENATE(C16," ",D16)</f>
        <v>2963 Feedbox valves related to CDB</v>
      </c>
      <c r="B16" t="s">
        <v>12</v>
      </c>
      <c r="C16">
        <v>2963</v>
      </c>
      <c r="D16" t="s">
        <v>17</v>
      </c>
      <c r="E16" s="1">
        <v>24596.76</v>
      </c>
      <c r="F16" s="1">
        <v>0</v>
      </c>
      <c r="G16" s="1">
        <v>-24596.76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</row>
    <row r="17" spans="1:13" x14ac:dyDescent="0.25">
      <c r="A17" s="4" t="str">
        <f>CONCATENATE(C17," ",D17)</f>
        <v>2964 Procure Transfer line A</v>
      </c>
      <c r="B17" t="s">
        <v>12</v>
      </c>
      <c r="C17">
        <v>2964</v>
      </c>
      <c r="D17" t="s">
        <v>18</v>
      </c>
      <c r="E17" s="1">
        <v>122728.87</v>
      </c>
      <c r="F17" s="1">
        <v>106774.12</v>
      </c>
      <c r="G17" s="1">
        <v>-15954.75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</row>
    <row r="18" spans="1:13" x14ac:dyDescent="0.25">
      <c r="A18" s="4" t="str">
        <f>CONCATENATE(C18," ",D18)</f>
        <v>2965 TLs from CDB to feedbox</v>
      </c>
      <c r="B18" t="s">
        <v>12</v>
      </c>
      <c r="C18">
        <v>2965</v>
      </c>
      <c r="D18" t="s">
        <v>19</v>
      </c>
      <c r="E18" s="1">
        <v>155929.07</v>
      </c>
      <c r="F18" s="1">
        <v>31185.81</v>
      </c>
      <c r="G18" s="1">
        <v>-124743.26000000001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</row>
    <row r="19" spans="1:13" x14ac:dyDescent="0.25">
      <c r="A19" s="4" t="str">
        <f>CONCATENATE(C19," ",D19)</f>
        <v>2966 TL from Helium dewar to CDB</v>
      </c>
      <c r="B19" t="s">
        <v>12</v>
      </c>
      <c r="C19">
        <v>2966</v>
      </c>
      <c r="D19" t="s">
        <v>20</v>
      </c>
      <c r="E19" s="1">
        <v>30775.09</v>
      </c>
      <c r="F19" s="1">
        <v>6155.02</v>
      </c>
      <c r="G19" s="1">
        <v>-24620.07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</row>
    <row r="20" spans="1:13" s="2" customFormat="1" x14ac:dyDescent="0.25">
      <c r="A20" s="4" t="str">
        <f>CONCATENATE(C20," ",D20)</f>
        <v>2968 Procure Helium dewar</v>
      </c>
      <c r="B20" t="s">
        <v>12</v>
      </c>
      <c r="C20">
        <v>2968</v>
      </c>
      <c r="D20" t="s">
        <v>21</v>
      </c>
      <c r="E20" s="1">
        <v>61548.86</v>
      </c>
      <c r="F20" s="1">
        <v>40006.76</v>
      </c>
      <c r="G20" s="1">
        <v>-21542.1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</row>
    <row r="21" spans="1:13" s="2" customFormat="1" x14ac:dyDescent="0.25">
      <c r="A21" s="4" t="str">
        <f>CONCATENATE(C21," ",D21)</f>
        <v>2997 Vendor Compl Vessel Code Stmp, Theral Shld Compnts, Trace Tube</v>
      </c>
      <c r="B21" t="s">
        <v>12</v>
      </c>
      <c r="C21">
        <v>2997</v>
      </c>
      <c r="D21" t="s">
        <v>22</v>
      </c>
      <c r="E21" s="1">
        <v>189454.87</v>
      </c>
      <c r="F21" s="1">
        <v>121251.12</v>
      </c>
      <c r="G21" s="1">
        <v>-68203.75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</row>
    <row r="22" spans="1:13" s="2" customFormat="1" x14ac:dyDescent="0.25">
      <c r="A22" s="4" t="str">
        <f>CONCATENATE(C22," ",D22)</f>
        <v>2998 Vendor Compl Piping Spool Subassemblies</v>
      </c>
      <c r="B22" t="s">
        <v>12</v>
      </c>
      <c r="C22">
        <v>2998</v>
      </c>
      <c r="D22" t="s">
        <v>23</v>
      </c>
      <c r="E22" s="1">
        <v>89145.67</v>
      </c>
      <c r="F22" s="1">
        <v>57053.23</v>
      </c>
      <c r="G22" s="1">
        <v>-32092.439999999995</v>
      </c>
      <c r="M22" s="2" t="s">
        <v>0</v>
      </c>
    </row>
    <row r="23" spans="1:13" s="2" customFormat="1" x14ac:dyDescent="0.25">
      <c r="A23" s="4" t="str">
        <f>CONCATENATE(C23," ",D23)</f>
        <v>3011 Design Improvements/Upgrades</v>
      </c>
      <c r="B23" t="s">
        <v>12</v>
      </c>
      <c r="C23">
        <v>3011</v>
      </c>
      <c r="D23" t="s">
        <v>24</v>
      </c>
      <c r="E23" s="1">
        <v>71150.19</v>
      </c>
      <c r="F23" s="1">
        <v>53362.64</v>
      </c>
      <c r="G23" s="1">
        <v>-17787.550000000003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2017-05-12T18:36:42Z</dcterms:created>
  <dcterms:modified xsi:type="dcterms:W3CDTF">2017-05-12T18:45:20Z</dcterms:modified>
</cp:coreProperties>
</file>