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uon AIPs\Cryo AIP\Status\June 2017\"/>
    </mc:Choice>
  </mc:AlternateContent>
  <bookViews>
    <workbookView xWindow="0" yWindow="0" windowWidth="19200" windowHeight="1195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A3" i="1" l="1"/>
  <c r="A5" i="1"/>
  <c r="A9" i="1"/>
  <c r="A11" i="1"/>
  <c r="A12" i="1"/>
  <c r="A13" i="1"/>
  <c r="A14" i="1"/>
  <c r="A15" i="1"/>
  <c r="A6" i="1"/>
  <c r="A7" i="1"/>
  <c r="A16" i="1"/>
  <c r="A17" i="1"/>
  <c r="A8" i="1"/>
  <c r="A4" i="1"/>
  <c r="A10" i="1"/>
</calcChain>
</file>

<file path=xl/sharedStrings.xml><?xml version="1.0" encoding="utf-8"?>
<sst xmlns="http://schemas.openxmlformats.org/spreadsheetml/2006/main" count="81" uniqueCount="27">
  <si>
    <t xml:space="preserve"> </t>
  </si>
  <si>
    <t>A1301.02.01.10</t>
  </si>
  <si>
    <t>Cryo Final Safety Documents</t>
  </si>
  <si>
    <t>A1301.05.01</t>
  </si>
  <si>
    <t>Mu2e Interface Connection</t>
  </si>
  <si>
    <t>Mu2e Interface - Assemble/Install Transfer Line</t>
  </si>
  <si>
    <t>Mu2e Interface - Transfer Line Testing</t>
  </si>
  <si>
    <t>Mu2e Interface - Install Helium Gas Lines between MC-1 and MC-2</t>
  </si>
  <si>
    <t>A1301.07</t>
  </si>
  <si>
    <t>Testing/Checkout</t>
  </si>
  <si>
    <t>Mu2e Cryo Checkout</t>
  </si>
  <si>
    <t>A1301.10</t>
  </si>
  <si>
    <t>Cryo Distribution Box (CDB)</t>
  </si>
  <si>
    <t>Fermilab Oversight of CDB</t>
  </si>
  <si>
    <t>TLs from CDB to feedbox</t>
  </si>
  <si>
    <t>TL from Helium dewar to CDB</t>
  </si>
  <si>
    <t>Procure Helium dewar</t>
  </si>
  <si>
    <t>Vendor Compl Vessel Code Stmp, Theral Shld Compnts, Trace Tube</t>
  </si>
  <si>
    <t>Vendor Compl Piping Spool Subassemblies</t>
  </si>
  <si>
    <t>CTC</t>
  </si>
  <si>
    <t>WP</t>
  </si>
  <si>
    <t>Name</t>
  </si>
  <si>
    <t>BCWS</t>
  </si>
  <si>
    <t>BCWP</t>
  </si>
  <si>
    <t>Schedule Variance</t>
  </si>
  <si>
    <t>Task Code</t>
  </si>
  <si>
    <t>Cryo 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</si>
</sst>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6" fontId="0" fillId="0" borderId="0" xfId="0" applyNumberFormat="1"/>
    <xf numFmtId="0" fontId="1" fillId="0" borderId="0" xfId="0" applyFont="1"/>
    <xf numFmtId="6" fontId="1" fillId="0" borderId="0" xfId="0" applyNumberFormat="1" applyFont="1"/>
    <xf numFmtId="0" fontId="0" fillId="0" borderId="0" xfId="0" applyAlignment="1">
      <alignment horizontal="left" indent="2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/>
  </sheetViews>
  <sheetFormatPr defaultRowHeight="15" x14ac:dyDescent="0.25"/>
  <cols>
    <col min="1" max="1" width="68.7109375" bestFit="1" customWidth="1"/>
    <col min="2" max="2" width="14.140625" hidden="1" customWidth="1"/>
    <col min="3" max="3" width="5" hidden="1" customWidth="1"/>
    <col min="4" max="4" width="61.42578125" hidden="1" customWidth="1"/>
    <col min="5" max="6" width="10.85546875" style="1" bestFit="1" customWidth="1"/>
    <col min="7" max="7" width="17.5703125" style="1" bestFit="1" customWidth="1"/>
  </cols>
  <sheetData>
    <row r="1" spans="1:11" s="2" customFormat="1" x14ac:dyDescent="0.25">
      <c r="A1" s="2" t="s">
        <v>25</v>
      </c>
      <c r="B1" s="2" t="s">
        <v>19</v>
      </c>
      <c r="C1" s="2" t="s">
        <v>20</v>
      </c>
      <c r="D1" s="2" t="s">
        <v>21</v>
      </c>
      <c r="E1" s="3" t="s">
        <v>22</v>
      </c>
      <c r="F1" s="3" t="s">
        <v>23</v>
      </c>
      <c r="G1" s="3" t="s">
        <v>24</v>
      </c>
    </row>
    <row r="2" spans="1:11" s="2" customFormat="1" x14ac:dyDescent="0.25">
      <c r="A2" s="2" t="s">
        <v>26</v>
      </c>
      <c r="E2" s="3">
        <v>8418382</v>
      </c>
      <c r="F2" s="3">
        <v>8101573</v>
      </c>
      <c r="G2" s="3">
        <f>F2-E2</f>
        <v>-316809</v>
      </c>
    </row>
    <row r="3" spans="1:11" x14ac:dyDescent="0.25">
      <c r="A3" s="5" t="str">
        <f>CONCATENATE(B3," ",D3)</f>
        <v>A1301.02.01.10 Cryo Final Safety Documents</v>
      </c>
      <c r="B3" s="2" t="s">
        <v>1</v>
      </c>
      <c r="C3" s="2" t="s">
        <v>0</v>
      </c>
      <c r="D3" s="2" t="s">
        <v>2</v>
      </c>
      <c r="E3" s="3">
        <v>18041.78</v>
      </c>
      <c r="F3" s="3">
        <v>0</v>
      </c>
      <c r="G3" s="3">
        <v>-18041.78</v>
      </c>
      <c r="K3" t="s">
        <v>0</v>
      </c>
    </row>
    <row r="4" spans="1:11" x14ac:dyDescent="0.25">
      <c r="A4" s="4" t="str">
        <f>CONCATENATE(C4," ",D4)</f>
        <v>3013 Cryo Final Safety Documents</v>
      </c>
      <c r="B4" t="s">
        <v>1</v>
      </c>
      <c r="C4">
        <v>3013</v>
      </c>
      <c r="D4" t="s">
        <v>2</v>
      </c>
      <c r="E4" s="1">
        <v>18041.78</v>
      </c>
      <c r="F4" s="1">
        <v>0</v>
      </c>
      <c r="G4" s="1">
        <v>-18041.78</v>
      </c>
      <c r="H4" t="s">
        <v>0</v>
      </c>
      <c r="I4" t="s">
        <v>0</v>
      </c>
      <c r="J4" t="s">
        <v>0</v>
      </c>
    </row>
    <row r="5" spans="1:11" x14ac:dyDescent="0.25">
      <c r="A5" s="5" t="str">
        <f>CONCATENATE(B5," ",D5)</f>
        <v>A1301.05.01 Mu2e Interface Connection</v>
      </c>
      <c r="B5" s="2" t="s">
        <v>3</v>
      </c>
      <c r="C5" s="2" t="s">
        <v>0</v>
      </c>
      <c r="D5" s="2" t="s">
        <v>4</v>
      </c>
      <c r="E5" s="3">
        <v>1190013.5900000001</v>
      </c>
      <c r="F5" s="3">
        <v>1173487.73</v>
      </c>
      <c r="G5" s="3">
        <v>-16525.860000000102</v>
      </c>
      <c r="K5" t="s">
        <v>0</v>
      </c>
    </row>
    <row r="6" spans="1:11" x14ac:dyDescent="0.25">
      <c r="A6" s="4" t="str">
        <f>CONCATENATE(C6," ",D6)</f>
        <v>2980 Mu2e Interface - Assemble/Install Transfer Line</v>
      </c>
      <c r="B6" t="s">
        <v>3</v>
      </c>
      <c r="C6">
        <v>2980</v>
      </c>
      <c r="D6" t="s">
        <v>5</v>
      </c>
      <c r="E6" s="1">
        <v>209679.52</v>
      </c>
      <c r="F6" s="1">
        <v>203389.13</v>
      </c>
      <c r="G6" s="1">
        <v>-6290.3899999999849</v>
      </c>
      <c r="H6" t="s">
        <v>0</v>
      </c>
      <c r="I6" t="s">
        <v>0</v>
      </c>
      <c r="J6" t="s">
        <v>0</v>
      </c>
    </row>
    <row r="7" spans="1:11" x14ac:dyDescent="0.25">
      <c r="A7" s="4" t="str">
        <f>CONCATENATE(C7," ",D7)</f>
        <v>2981 Mu2e Interface - Transfer Line Testing</v>
      </c>
      <c r="B7" t="s">
        <v>3</v>
      </c>
      <c r="C7">
        <v>2981</v>
      </c>
      <c r="D7" t="s">
        <v>6</v>
      </c>
      <c r="E7" s="1">
        <v>120425.47</v>
      </c>
      <c r="F7" s="1">
        <v>114397.67</v>
      </c>
      <c r="G7" s="1">
        <v>-6027.8000000000029</v>
      </c>
      <c r="H7" t="s">
        <v>0</v>
      </c>
      <c r="I7" t="s">
        <v>0</v>
      </c>
      <c r="J7" t="s">
        <v>0</v>
      </c>
    </row>
    <row r="8" spans="1:11" x14ac:dyDescent="0.25">
      <c r="A8" s="4" t="str">
        <f>CONCATENATE(C8," ",D8)</f>
        <v>3010 Mu2e Interface - Install Helium Gas Lines between MC-1 and MC-2</v>
      </c>
      <c r="B8" t="s">
        <v>3</v>
      </c>
      <c r="C8">
        <v>3010</v>
      </c>
      <c r="D8" t="s">
        <v>7</v>
      </c>
      <c r="E8" s="1">
        <v>83968.56</v>
      </c>
      <c r="F8" s="1">
        <v>79760.88</v>
      </c>
      <c r="G8" s="1">
        <v>-4207.679999999993</v>
      </c>
      <c r="H8" t="s">
        <v>0</v>
      </c>
      <c r="I8" t="s">
        <v>0</v>
      </c>
      <c r="J8" t="s">
        <v>0</v>
      </c>
    </row>
    <row r="9" spans="1:11" x14ac:dyDescent="0.25">
      <c r="A9" s="5" t="str">
        <f>CONCATENATE(B9," ",D9)</f>
        <v>A1301.07 Testing/Checkout</v>
      </c>
      <c r="B9" s="2" t="s">
        <v>8</v>
      </c>
      <c r="C9" s="2" t="s">
        <v>0</v>
      </c>
      <c r="D9" s="2" t="s">
        <v>9</v>
      </c>
      <c r="E9" s="3">
        <v>80485.5</v>
      </c>
      <c r="F9" s="3">
        <v>65416.12</v>
      </c>
      <c r="G9" s="3">
        <v>-15069.379999999997</v>
      </c>
      <c r="H9" t="s">
        <v>0</v>
      </c>
      <c r="I9" t="s">
        <v>0</v>
      </c>
      <c r="J9" t="s">
        <v>0</v>
      </c>
    </row>
    <row r="10" spans="1:11" x14ac:dyDescent="0.25">
      <c r="A10" s="4" t="str">
        <f>CONCATENATE(C10," ",D10)</f>
        <v>2824 Mu2e Cryo Checkout</v>
      </c>
      <c r="B10" t="s">
        <v>8</v>
      </c>
      <c r="C10">
        <v>2824</v>
      </c>
      <c r="D10" t="s">
        <v>10</v>
      </c>
      <c r="E10" s="1">
        <v>15069.38</v>
      </c>
      <c r="F10" s="1">
        <v>0</v>
      </c>
      <c r="G10" s="1">
        <v>-15069.38</v>
      </c>
      <c r="H10" t="s">
        <v>0</v>
      </c>
      <c r="I10" t="s">
        <v>0</v>
      </c>
      <c r="J10" t="s">
        <v>0</v>
      </c>
    </row>
    <row r="11" spans="1:11" x14ac:dyDescent="0.25">
      <c r="A11" s="5" t="str">
        <f>CONCATENATE(B11," ",D11)</f>
        <v>A1301.10 Cryo Distribution Box (CDB)</v>
      </c>
      <c r="B11" s="2" t="s">
        <v>11</v>
      </c>
      <c r="C11" s="2" t="s">
        <v>0</v>
      </c>
      <c r="D11" s="2" t="s">
        <v>12</v>
      </c>
      <c r="E11" s="3">
        <v>1914036.99</v>
      </c>
      <c r="F11" s="3">
        <v>1646864.53</v>
      </c>
      <c r="G11" s="3">
        <v>-267172.45999999996</v>
      </c>
      <c r="H11" t="s">
        <v>0</v>
      </c>
      <c r="I11" t="s">
        <v>0</v>
      </c>
      <c r="J11" t="s">
        <v>0</v>
      </c>
    </row>
    <row r="12" spans="1:11" x14ac:dyDescent="0.25">
      <c r="A12" s="4" t="str">
        <f>CONCATENATE(C12," ",D12)</f>
        <v>2955 Fermilab Oversight of CDB</v>
      </c>
      <c r="B12" t="s">
        <v>11</v>
      </c>
      <c r="C12">
        <v>2955</v>
      </c>
      <c r="D12" t="s">
        <v>13</v>
      </c>
      <c r="E12" s="1">
        <v>129271.92</v>
      </c>
      <c r="F12" s="1">
        <v>109911.73</v>
      </c>
      <c r="G12" s="1">
        <v>-19360.190000000002</v>
      </c>
      <c r="K12" t="s">
        <v>0</v>
      </c>
    </row>
    <row r="13" spans="1:11" x14ac:dyDescent="0.25">
      <c r="A13" s="4" t="str">
        <f>CONCATENATE(C13," ",D13)</f>
        <v>2965 TLs from CDB to feedbox</v>
      </c>
      <c r="B13" t="s">
        <v>11</v>
      </c>
      <c r="C13">
        <v>2965</v>
      </c>
      <c r="D13" t="s">
        <v>14</v>
      </c>
      <c r="E13" s="1">
        <v>155929.07</v>
      </c>
      <c r="F13" s="1">
        <v>54575.18</v>
      </c>
      <c r="G13" s="1">
        <v>-101353.89000000001</v>
      </c>
      <c r="H13" t="s">
        <v>0</v>
      </c>
      <c r="I13" t="s">
        <v>0</v>
      </c>
      <c r="J13" t="s">
        <v>0</v>
      </c>
    </row>
    <row r="14" spans="1:11" s="2" customFormat="1" x14ac:dyDescent="0.25">
      <c r="A14" s="4" t="str">
        <f>CONCATENATE(C14," ",D14)</f>
        <v>2966 TL from Helium dewar to CDB</v>
      </c>
      <c r="B14" t="s">
        <v>11</v>
      </c>
      <c r="C14">
        <v>2966</v>
      </c>
      <c r="D14" t="s">
        <v>15</v>
      </c>
      <c r="E14" s="1">
        <v>30775.09</v>
      </c>
      <c r="F14" s="1">
        <v>6155.02</v>
      </c>
      <c r="G14" s="1">
        <v>-24620.07</v>
      </c>
      <c r="H14" s="2" t="s">
        <v>0</v>
      </c>
      <c r="I14" s="2" t="s">
        <v>0</v>
      </c>
      <c r="J14" s="2" t="s">
        <v>0</v>
      </c>
    </row>
    <row r="15" spans="1:11" s="2" customFormat="1" x14ac:dyDescent="0.25">
      <c r="A15" s="4" t="str">
        <f>CONCATENATE(C15," ",D15)</f>
        <v>2968 Procure Helium dewar</v>
      </c>
      <c r="B15" t="s">
        <v>11</v>
      </c>
      <c r="C15">
        <v>2968</v>
      </c>
      <c r="D15" t="s">
        <v>16</v>
      </c>
      <c r="E15" s="1">
        <v>61548.86</v>
      </c>
      <c r="F15" s="1">
        <v>40006.76</v>
      </c>
      <c r="G15" s="1">
        <v>-21542.1</v>
      </c>
      <c r="H15" s="2" t="s">
        <v>0</v>
      </c>
      <c r="I15" s="2" t="s">
        <v>0</v>
      </c>
      <c r="J15" s="2" t="s">
        <v>0</v>
      </c>
    </row>
    <row r="16" spans="1:11" s="2" customFormat="1" x14ac:dyDescent="0.25">
      <c r="A16" s="4" t="str">
        <f>CONCATENATE(C16," ",D16)</f>
        <v>2997 Vendor Compl Vessel Code Stmp, Theral Shld Compnts, Trace Tube</v>
      </c>
      <c r="B16" t="s">
        <v>11</v>
      </c>
      <c r="C16">
        <v>2997</v>
      </c>
      <c r="D16" t="s">
        <v>17</v>
      </c>
      <c r="E16" s="1">
        <v>189454.87</v>
      </c>
      <c r="F16" s="1">
        <v>121251.12</v>
      </c>
      <c r="G16" s="1">
        <v>-68203.75</v>
      </c>
      <c r="H16" s="2" t="s">
        <v>0</v>
      </c>
      <c r="I16" s="2" t="s">
        <v>0</v>
      </c>
      <c r="J16" s="2" t="s">
        <v>0</v>
      </c>
    </row>
    <row r="17" spans="1:10" s="2" customFormat="1" x14ac:dyDescent="0.25">
      <c r="A17" s="4" t="str">
        <f>CONCATENATE(C17," ",D17)</f>
        <v>2998 Vendor Compl Piping Spool Subassemblies</v>
      </c>
      <c r="B17" t="s">
        <v>11</v>
      </c>
      <c r="C17">
        <v>2998</v>
      </c>
      <c r="D17" t="s">
        <v>18</v>
      </c>
      <c r="E17" s="1">
        <v>89145.67</v>
      </c>
      <c r="F17" s="1">
        <v>57053.23</v>
      </c>
      <c r="G17" s="1">
        <v>-32092.439999999995</v>
      </c>
      <c r="H17" s="2" t="s">
        <v>0</v>
      </c>
      <c r="I17" s="2" t="s">
        <v>0</v>
      </c>
      <c r="J17" s="2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d</dc:creator>
  <cp:lastModifiedBy>Ken d</cp:lastModifiedBy>
  <dcterms:created xsi:type="dcterms:W3CDTF">2017-07-12T17:53:56Z</dcterms:created>
  <dcterms:modified xsi:type="dcterms:W3CDTF">2017-07-12T18:03:11Z</dcterms:modified>
</cp:coreProperties>
</file>